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lekwalm2-my.sharepoint.com/personal/pmakweng_lekwalm_gov_za/Documents/Documents/Monthly reporting 2025-2026/Draft budget/"/>
    </mc:Choice>
  </mc:AlternateContent>
  <xr:revisionPtr revIDLastSave="0" documentId="14_{E5038CC1-4296-46A9-B353-EC3425C3CC71}" xr6:coauthVersionLast="47" xr6:coauthVersionMax="47" xr10:uidLastSave="{00000000-0000-0000-0000-000000000000}"/>
  <bookViews>
    <workbookView xWindow="-108" yWindow="-108" windowWidth="23256" windowHeight="12456" xr2:uid="{00000000-000D-0000-FFFF-FFFF00000000}"/>
  </bookViews>
  <sheets>
    <sheet name="2026-2027"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3" i="4" l="1"/>
  <c r="G63" i="4"/>
  <c r="F63" i="4"/>
  <c r="H148" i="4"/>
  <c r="H147" i="4"/>
  <c r="H146" i="4"/>
  <c r="H145" i="4"/>
  <c r="H144" i="4"/>
  <c r="H143" i="4"/>
  <c r="H142" i="4"/>
  <c r="H141" i="4"/>
  <c r="H140" i="4"/>
  <c r="H139" i="4"/>
  <c r="H138" i="4"/>
  <c r="H137" i="4"/>
  <c r="G148" i="4"/>
  <c r="G147" i="4"/>
  <c r="G146" i="4"/>
  <c r="G145" i="4"/>
  <c r="G144" i="4"/>
  <c r="G143" i="4"/>
  <c r="G142" i="4"/>
  <c r="G141" i="4"/>
  <c r="G140" i="4"/>
  <c r="G139" i="4"/>
  <c r="G138" i="4"/>
  <c r="G137" i="4"/>
  <c r="F148" i="4"/>
  <c r="F147" i="4"/>
  <c r="F146" i="4"/>
  <c r="F145" i="4"/>
  <c r="F144" i="4"/>
  <c r="F143" i="4"/>
  <c r="F142" i="4"/>
  <c r="F141" i="4"/>
  <c r="F140" i="4"/>
  <c r="F139" i="4"/>
  <c r="F138" i="4"/>
  <c r="F137" i="4"/>
  <c r="H135" i="4"/>
  <c r="H134" i="4"/>
  <c r="H133" i="4"/>
  <c r="H132" i="4"/>
  <c r="H131" i="4"/>
  <c r="H130" i="4"/>
  <c r="H129" i="4"/>
  <c r="H128" i="4"/>
  <c r="H127" i="4"/>
  <c r="H126" i="4"/>
  <c r="H125" i="4"/>
  <c r="H124" i="4"/>
  <c r="H123" i="4"/>
  <c r="G135" i="4"/>
  <c r="G134" i="4"/>
  <c r="G133" i="4"/>
  <c r="G132" i="4"/>
  <c r="G131" i="4"/>
  <c r="G130" i="4"/>
  <c r="G129" i="4"/>
  <c r="G128" i="4"/>
  <c r="G127" i="4"/>
  <c r="G126" i="4"/>
  <c r="G125" i="4"/>
  <c r="G124" i="4"/>
  <c r="G123" i="4"/>
  <c r="F135" i="4"/>
  <c r="F134" i="4"/>
  <c r="F133" i="4"/>
  <c r="F132" i="4"/>
  <c r="F131" i="4"/>
  <c r="F130" i="4"/>
  <c r="F129" i="4"/>
  <c r="F128" i="4"/>
  <c r="F127" i="4"/>
  <c r="F126" i="4"/>
  <c r="F125" i="4"/>
  <c r="F124" i="4"/>
  <c r="F123" i="4"/>
  <c r="H117" i="4"/>
  <c r="G117" i="4"/>
  <c r="F117" i="4"/>
  <c r="H108" i="4"/>
  <c r="H107" i="4"/>
  <c r="H106" i="4"/>
  <c r="G108" i="4"/>
  <c r="G107" i="4"/>
  <c r="G106" i="4"/>
  <c r="F108" i="4"/>
  <c r="F107" i="4"/>
  <c r="F106" i="4"/>
  <c r="H100" i="4"/>
  <c r="G100" i="4"/>
  <c r="F100" i="4"/>
  <c r="H98" i="4"/>
  <c r="G98" i="4"/>
  <c r="F98" i="4"/>
  <c r="H93" i="4"/>
  <c r="H92" i="4"/>
  <c r="H91" i="4"/>
  <c r="H90" i="4"/>
  <c r="G93" i="4"/>
  <c r="G92" i="4"/>
  <c r="G91" i="4"/>
  <c r="G90" i="4"/>
  <c r="F93" i="4"/>
  <c r="F92" i="4"/>
  <c r="F91" i="4"/>
  <c r="F90" i="4"/>
  <c r="H86" i="4"/>
  <c r="H85" i="4"/>
  <c r="G86" i="4"/>
  <c r="G85" i="4"/>
  <c r="F86" i="4"/>
  <c r="F85" i="4"/>
  <c r="H78" i="4"/>
  <c r="H77" i="4"/>
  <c r="H76" i="4"/>
  <c r="G78" i="4"/>
  <c r="G77" i="4"/>
  <c r="G76" i="4"/>
  <c r="F78" i="4"/>
  <c r="F77" i="4"/>
  <c r="F76" i="4"/>
  <c r="H74" i="4"/>
  <c r="H73" i="4"/>
  <c r="H72" i="4"/>
  <c r="H71" i="4"/>
  <c r="H70" i="4"/>
  <c r="G74" i="4"/>
  <c r="G73" i="4"/>
  <c r="G72" i="4"/>
  <c r="G71" i="4"/>
  <c r="G70" i="4"/>
  <c r="F74" i="4"/>
  <c r="F73" i="4"/>
  <c r="F72" i="4"/>
  <c r="F71" i="4"/>
  <c r="F70" i="4"/>
  <c r="H65" i="4"/>
  <c r="H66" i="4"/>
  <c r="H67" i="4"/>
  <c r="G67" i="4"/>
  <c r="G66" i="4"/>
  <c r="G65" i="4"/>
  <c r="F67" i="4"/>
  <c r="F66" i="4"/>
  <c r="F65" i="4"/>
  <c r="H60" i="4"/>
  <c r="H59" i="4"/>
  <c r="G60" i="4"/>
  <c r="G59" i="4"/>
  <c r="F60" i="4"/>
  <c r="F59" i="4"/>
  <c r="H41" i="4"/>
  <c r="H40" i="4"/>
  <c r="G41" i="4"/>
  <c r="G40" i="4"/>
  <c r="F41" i="4"/>
  <c r="F40" i="4"/>
  <c r="G12" i="4"/>
  <c r="H12" i="4"/>
  <c r="H34" i="4"/>
  <c r="H32" i="4"/>
  <c r="H30" i="4"/>
  <c r="H28" i="4"/>
  <c r="H26" i="4"/>
  <c r="H24" i="4"/>
  <c r="G34" i="4"/>
  <c r="G32" i="4"/>
  <c r="G30" i="4"/>
  <c r="G28" i="4"/>
  <c r="G26" i="4"/>
  <c r="G24" i="4"/>
  <c r="H22" i="4"/>
  <c r="G22" i="4"/>
  <c r="F34" i="4"/>
  <c r="F32" i="4"/>
  <c r="F30" i="4"/>
  <c r="F28" i="4"/>
  <c r="F26" i="4"/>
  <c r="F24" i="4"/>
  <c r="F22" i="4"/>
  <c r="H21" i="4"/>
  <c r="H20" i="4"/>
  <c r="H19" i="4"/>
  <c r="H18" i="4"/>
  <c r="H17" i="4"/>
  <c r="H16" i="4"/>
  <c r="H15" i="4"/>
  <c r="H14" i="4"/>
  <c r="H13" i="4"/>
  <c r="G21" i="4"/>
  <c r="G20" i="4"/>
  <c r="G19" i="4"/>
  <c r="G18" i="4"/>
  <c r="G17" i="4"/>
  <c r="G16" i="4"/>
  <c r="G15" i="4"/>
  <c r="G14" i="4"/>
  <c r="G13" i="4"/>
  <c r="F12" i="4"/>
  <c r="F21" i="4"/>
  <c r="F20" i="4"/>
  <c r="F19" i="4"/>
  <c r="F18" i="4"/>
  <c r="F17" i="4"/>
  <c r="F16" i="4"/>
  <c r="F15" i="4"/>
  <c r="F14" i="4"/>
  <c r="F13" i="4"/>
  <c r="H11" i="4"/>
  <c r="H10" i="4"/>
  <c r="H9" i="4"/>
  <c r="H8" i="4"/>
  <c r="H7" i="4"/>
  <c r="H6" i="4"/>
  <c r="H5" i="4"/>
  <c r="G11" i="4"/>
  <c r="G10" i="4"/>
  <c r="G9" i="4"/>
  <c r="G8" i="4"/>
  <c r="G7" i="4"/>
  <c r="G5" i="4"/>
  <c r="G6" i="4"/>
  <c r="F11" i="4"/>
  <c r="F10" i="4"/>
  <c r="F9" i="4"/>
  <c r="F8" i="4"/>
  <c r="F7" i="4"/>
  <c r="F6" i="4"/>
  <c r="F5" i="4"/>
</calcChain>
</file>

<file path=xl/sharedStrings.xml><?xml version="1.0" encoding="utf-8"?>
<sst xmlns="http://schemas.openxmlformats.org/spreadsheetml/2006/main" count="331" uniqueCount="217">
  <si>
    <t>1.1 Basic call out fees</t>
  </si>
  <si>
    <t>Current tariffs</t>
  </si>
  <si>
    <t>Type of vehicle</t>
  </si>
  <si>
    <t xml:space="preserve">Light pumps             </t>
  </si>
  <si>
    <t xml:space="preserve">Medium pumps     </t>
  </si>
  <si>
    <t>Heavy pumps</t>
  </si>
  <si>
    <t xml:space="preserve">Rescue unit  </t>
  </si>
  <si>
    <t xml:space="preserve">Specialized vehicles         </t>
  </si>
  <si>
    <t xml:space="preserve">Veld fire unit            </t>
  </si>
  <si>
    <t>Water tankers</t>
  </si>
  <si>
    <t>1.2 Use of vehicles/ fire pumps/ rescue equipment</t>
  </si>
  <si>
    <t>Tariff per hour or portion of an hour</t>
  </si>
  <si>
    <t xml:space="preserve">Light pumps          </t>
  </si>
  <si>
    <t xml:space="preserve">Medium pumps          </t>
  </si>
  <si>
    <t xml:space="preserve">Heavy pumps            </t>
  </si>
  <si>
    <t xml:space="preserve">Rescue unit             </t>
  </si>
  <si>
    <t xml:space="preserve">Specialized vehicles/trailers            </t>
  </si>
  <si>
    <t xml:space="preserve">Veld fire unit        </t>
  </si>
  <si>
    <t>Portable pumps</t>
  </si>
  <si>
    <t>Extrication and/ or use of specialized rescue equipment</t>
  </si>
  <si>
    <t>1.3 Use of personnel/firefighters</t>
  </si>
  <si>
    <t>Tariff per member, hour or portion of an hour</t>
  </si>
  <si>
    <t>Tariff per member per hour or portion of an hour</t>
  </si>
  <si>
    <t>Per Student/Learner Fire Fighter</t>
  </si>
  <si>
    <t>Per Junior Firefighter</t>
  </si>
  <si>
    <t>Per Firefighter</t>
  </si>
  <si>
    <t>Per Senior Firefighter</t>
  </si>
  <si>
    <t>Per Station Officer</t>
  </si>
  <si>
    <t>Per Chief Fire Officer</t>
  </si>
  <si>
    <t>1.4 Water from Municipal supplies</t>
  </si>
  <si>
    <t>Cost price based on Council’s previous financial year’s figures as per financial statements</t>
  </si>
  <si>
    <t>Tariff determined for Municipal use.</t>
  </si>
  <si>
    <t>Departmental tariff.</t>
  </si>
  <si>
    <t>1.5 Expenses for damages to Municipal property – firefighting equipment, rescue equipment, vehicles and small equipment</t>
  </si>
  <si>
    <t>Replacement/ Repair cost plus 20%</t>
  </si>
  <si>
    <t>1.6 Firefighting foam</t>
  </si>
  <si>
    <t>The tariff that is levied is that of the material used, at cost plus an administration levy of 25% of the cost of such materials, provided that id any materials for which the controlling authority has prescribed a tariff are used, such tariff will apply</t>
  </si>
  <si>
    <t>Replace stock with same type and quantity rounded to the highest 25 litre’s,  + 20%</t>
  </si>
  <si>
    <t>1.7 Material/ foam/ hazmat equipment/Arial support/Any bona fida expense incurred by the Municipality as result of such services rendered, including staff rehabilitation, rental of specialized equipment, additional legal liability expenses, etc.</t>
  </si>
  <si>
    <t>The tariff that is levied is that of material used, at cost, plus an administration levy of 25% of the cost of such materials. Provided that if any materials for which the controlling authority has prescribed a tariff are used, such tariff will apply.</t>
  </si>
  <si>
    <t>The tariff that is levied is for the replacement cost of the material used plus an administration fee of 25% of the cost of such materials. Provided that if any materials for which the controlling Authority has prescribed a tariff are used, such tariff will apply.</t>
  </si>
  <si>
    <t>The tariff that is levied for areal support and or use of WOF ground teams are levied at actual invoice amount received from service provider.</t>
  </si>
  <si>
    <t>Basic call out fees</t>
  </si>
  <si>
    <t>Tariffs as from 01/07/2024</t>
  </si>
  <si>
    <t>2.1 basic call out fee</t>
  </si>
  <si>
    <t>The tariffs set out in this annexure, plus a surcharge of 25%, will be levied if the services are used outside the Municipal area.</t>
  </si>
  <si>
    <t>Per kilometer</t>
  </si>
  <si>
    <t>The tariffs set out in this annexure, plus a surcharge of 30%, will be levied if the services are used outside the Municipal area.</t>
  </si>
  <si>
    <t>R18.18 per kilometer</t>
  </si>
  <si>
    <t>2.2 Use of vehicles/ fire pumps/ rescue equipment</t>
  </si>
  <si>
    <t>The tariffs set out in this annexure, plus a surcharge of 50%, will be levied if the services are used outside the Municipal area.</t>
  </si>
  <si>
    <t>2.3 crew / use of firefighters</t>
  </si>
  <si>
    <t>2.4 Water from Municipal supplies</t>
  </si>
  <si>
    <t>Cost price based on Council’s previous financial year’s figures as per financial statements.</t>
  </si>
  <si>
    <t>Departmental tariffs plus 50%</t>
  </si>
  <si>
    <t>Use of crew members / vehicles / hazmat equipment and rescue equipment.</t>
  </si>
  <si>
    <t xml:space="preserve">Tariff per member is for an hour or part thereof (time is calculated from dispatch up to arrival back at the Fire station) </t>
  </si>
  <si>
    <t>TRAINING</t>
  </si>
  <si>
    <t>FIRE EXTINGUISHER TRAINING (08 HOURS)</t>
  </si>
  <si>
    <t>Current tariff</t>
  </si>
  <si>
    <t>2024/2025 FINANCIAL YEAR</t>
  </si>
  <si>
    <t>Training per delegate at local fire station.</t>
  </si>
  <si>
    <t>Training per delegate not at the fire station</t>
  </si>
  <si>
    <t>R1 226.86 plus traveling cost determined by Council in accordance with the Department of Transport tariff at R15.18 per kilometer</t>
  </si>
  <si>
    <t xml:space="preserve">BASIC FIRE FIGHTING TRAINING (20HOURS) </t>
  </si>
  <si>
    <t>At the fire station.</t>
  </si>
  <si>
    <t>Not at the fire station.</t>
  </si>
  <si>
    <t>Plus traveling cost at R15.18 per kilometer</t>
  </si>
  <si>
    <t>DESCRIPTION</t>
  </si>
  <si>
    <t>R800.00 every 6 months</t>
  </si>
  <si>
    <t>R200.00 Per permit</t>
  </si>
  <si>
    <t>R00.50 per square meter</t>
  </si>
  <si>
    <t>As per call out tariffs plus 30%</t>
  </si>
  <si>
    <t>Appointed company cost plus 60% plus call out tariffs</t>
  </si>
  <si>
    <t>Refill cost + 25%</t>
  </si>
  <si>
    <t>Replacement + 25%</t>
  </si>
  <si>
    <t>If damaged or stolen – the cost + 25%</t>
  </si>
  <si>
    <t>PRO-ACTIVE SERVICE</t>
  </si>
  <si>
    <t>Cost plus 25%</t>
  </si>
  <si>
    <t>Cost plus 50%</t>
  </si>
  <si>
    <t>FIRE LEVY TO BE ADDED ON THE MONTHLY WATER AND ELECTRICITY BILL</t>
  </si>
  <si>
    <t>HOUSE HOLD</t>
  </si>
  <si>
    <t>INCOME</t>
  </si>
  <si>
    <t>BUSNESS - SMALL</t>
  </si>
  <si>
    <t>BUSINESS - MEDIUM</t>
  </si>
  <si>
    <t>BUSINESS - MAJOR</t>
  </si>
  <si>
    <t>LESS THEN</t>
  </si>
  <si>
    <t>R1 00.00</t>
  </si>
  <si>
    <t>TO R5 000.00</t>
  </si>
  <si>
    <t>TO R10 000.00</t>
  </si>
  <si>
    <t>TO R15 000.00</t>
  </si>
  <si>
    <t>TO R40 000.00</t>
  </si>
  <si>
    <t>More than</t>
  </si>
  <si>
    <t>2026/2027</t>
  </si>
  <si>
    <t>2025/2026</t>
  </si>
  <si>
    <t>R1 283.3 plus traveling cost determined by Council in accordance with the Department of Transport tariff at R15.18 per kilometer</t>
  </si>
  <si>
    <t>R313.20 every 6 months</t>
  </si>
  <si>
    <t>R2 505.6 every 6 months</t>
  </si>
  <si>
    <t>R334.08 every 6 months</t>
  </si>
  <si>
    <t>R574.20 every 6 months</t>
  </si>
  <si>
    <t>R2506.60 every 6 months</t>
  </si>
  <si>
    <t>R417.60 every 6 months</t>
  </si>
  <si>
    <t>R365.40 every 6 months</t>
  </si>
  <si>
    <t>R2 610.00 per investigation and report per building/structure and mobile</t>
  </si>
  <si>
    <t>R00.52 Per square meter</t>
  </si>
  <si>
    <t>R730.80 Per trailer/vehicle</t>
  </si>
  <si>
    <t>R10.44 per item</t>
  </si>
  <si>
    <t>2027/2028</t>
  </si>
  <si>
    <t>R1 341.05 plus traveling cost determined by Council in accordance with the Department of Transport tariff at R15.18 per kilometer</t>
  </si>
  <si>
    <t>R1 375.57 plus traveling cost determined by Council in accordance with the Department of Transport tariff at R15.18 per kilometer</t>
  </si>
  <si>
    <t>R00.54 Per square meter</t>
  </si>
  <si>
    <t>R00.56 Per square meter</t>
  </si>
  <si>
    <r>
      <t>Service outside municipal area</t>
    </r>
    <r>
      <rPr>
        <sz val="11"/>
        <color theme="1"/>
        <rFont val="Arial"/>
        <family val="2"/>
      </rPr>
      <t>.</t>
    </r>
  </si>
  <si>
    <t>1.      Dry-cleaning room</t>
  </si>
  <si>
    <t>2.      Mixing room</t>
  </si>
  <si>
    <t>3.      Spray room</t>
  </si>
  <si>
    <t>4.      Carbide store</t>
  </si>
  <si>
    <t>5.      Liquid petroleum gas installation</t>
  </si>
  <si>
    <t>6.      Group 1 explosives</t>
  </si>
  <si>
    <t>7.      Group 2 gas&lt;600Kg</t>
  </si>
  <si>
    <t>8.      Group 2 gas&gt;600Kg, but &lt;9000Kg</t>
  </si>
  <si>
    <t>9.      Group 2 gas &gt;9000Kg, but &lt;10 000Kg</t>
  </si>
  <si>
    <t>10.   Bulk depot &gt;100 000Kg</t>
  </si>
  <si>
    <t>11.   Group 3 flammable liquids &lt;2 300L</t>
  </si>
  <si>
    <t>12.   Group 3 flammable liquids&gt;2 300L, but &lt;4 500L</t>
  </si>
  <si>
    <t>13.   Group 3 flammable liquids &gt;4 501L, but &lt;23 000L</t>
  </si>
  <si>
    <t>14.   Group 3 flammable liquids &gt;23 001L to 100 000L</t>
  </si>
  <si>
    <t>15.   Group 3 flammable liquids &gt;100 001L to 200 000L</t>
  </si>
  <si>
    <t>16.   Group 4 flammable solids</t>
  </si>
  <si>
    <t>17.   Group 5 Oxidizing agents and organic peroxides</t>
  </si>
  <si>
    <t>18.   Group 6 Toxic / infective substances</t>
  </si>
  <si>
    <t>19.   Group 7 Radio active</t>
  </si>
  <si>
    <t>20.   Group 8 Corrosive / caustic substances</t>
  </si>
  <si>
    <t>21.   Group 9 Miscellaneous substances</t>
  </si>
  <si>
    <t>22.   Transfer of certificate of registration or permit</t>
  </si>
  <si>
    <t>23.   Duplicate of document</t>
  </si>
  <si>
    <t>24.   Inspection on road tanker trailer</t>
  </si>
  <si>
    <t>25.   Refill fuel stations</t>
  </si>
  <si>
    <t>26.   LPG Gas filling stations</t>
  </si>
  <si>
    <t>27.   Inspection on motor vehicle, other than a road tanker trailer, designed to be used for the conveyance of hazardous substances in excess to the amount permitted.</t>
  </si>
  <si>
    <t>28.   Per fire prevention inspection per building/structure</t>
  </si>
  <si>
    <t>29.   Fire prevention certificate (filling stations and depots) valid for 6 months</t>
  </si>
  <si>
    <t>30.   Fire prevention occupancy certificate per building/structure valid for 12 months</t>
  </si>
  <si>
    <t>31.   Hazardous transportation permit valid for 6 months</t>
  </si>
  <si>
    <t>32.   Fire investigation and report per building/structure and mobile</t>
  </si>
  <si>
    <t>33.   Approval of building plans</t>
  </si>
  <si>
    <t>34.   Approval of Fire plans</t>
  </si>
  <si>
    <t>35.   Approval of contingency plans</t>
  </si>
  <si>
    <t>36.   Fire risk assessment and report per premises</t>
  </si>
  <si>
    <t>37.   Addition of fire plan per square meter</t>
  </si>
  <si>
    <t>38.   Addition of building plan</t>
  </si>
  <si>
    <t>39.   Inspection on hazardous transportation per trailer/vehicle</t>
  </si>
  <si>
    <t>40.   Pumping of water (not caused by disaster)</t>
  </si>
  <si>
    <t>41.   Hazmat incidents – clean-up – Appointed company plus call out tariffs</t>
  </si>
  <si>
    <t>42.   Use of Fire extinguisher.</t>
  </si>
  <si>
    <t>43.   Use of Hazardous materials – Drizit, Booms and loose fiber</t>
  </si>
  <si>
    <t>44.   Use of Burner</t>
  </si>
  <si>
    <t>45.   Use of cleaning equipment including a shovel, rake or grass beater.</t>
  </si>
  <si>
    <t>1.      Inspections – outside scheduled dates and times at cost of inspection cost plus 25%</t>
  </si>
  <si>
    <t>2.      Fire investigation, report outside scheduled date and time at cost plus 50%</t>
  </si>
  <si>
    <t>1.       Fire prevention occupancy certificates are valid for 12 months only; the shop owner must apply at least 1 month before the expiry date displayed on the certificate. The owner must apply for re-inspection by completing an application form. The amount as set out for inspection and registration must be paid in full before the certificate can be issued.</t>
  </si>
  <si>
    <t>2.       Any vehicle transporting hazardous material must undergo an inspection at the Fire services; the company must apply for permission for these vehicles to travel through Lekwa and must be certified by the Fire department if the vehicle complies with the hazardous material transportation act and standards. The tariffs must be paid in full. The certificates are valid for 6 months only whereby the company must apply as set out in point 1 and in this document.</t>
  </si>
  <si>
    <t xml:space="preserve">3.       Depots and filling stations must apply 6 monthly for a fire prevention certificate; the certificates are valid for 6 months only. The company must apply 1 month before the expiry date displayed on the certificate; the amount as set out in this document must be paid in full before the certificate can be issued.   </t>
  </si>
  <si>
    <t>1)     The Fire levy will cover for fires at the structural premises (only structural fires - only Lekwa resident), the owner or owners will then not receive a bill to be paid as it will be covered by the fire levy if they proof that they are a paid-up member if not paid up, an account in regards this tariff will be sent.</t>
  </si>
  <si>
    <t>2)     A bill will be sent to an owner stationed in Lekwa for a veld fire occurred on his / her property due to prohibited by the Fire Brigades Services Act that no fires is allowed in the Municipal area (town), the bill is not paid up or not paid for the current month, if founded that the owner committed Arson, and faulty, or bridged, or illegal connections of electricity.</t>
  </si>
  <si>
    <t>3)     A bill will send to a business owner failing to adhere to all requirements set by the Building Control Officer and Fire Department, is not in position of a valid Fire Safety Occupancy certificate and also reading with point 2 above.</t>
  </si>
  <si>
    <t>4)     Business owners will still have to pay for fire prevention inspections and certification by which the certificate will have an expiring date.</t>
  </si>
  <si>
    <t>5)     A bill will be sending out to any motor vehicle accident or any incident require out payments for services delivered by the Fire Department, out payments will be required under special rescue equipment used to retrieve an animal from a sewerage pipe, mud, dam, river; and will include a bill for that in case the cost of the Municipality to the incident will reach more than R1 000.00, this will cover the expenses done by the Municipality to execute the incident except the Fire levy tariffs – monthly.</t>
  </si>
  <si>
    <t>2028/2029</t>
  </si>
  <si>
    <t>Tariffs as from 01/07/2026</t>
  </si>
  <si>
    <t>R417.6 every 6 months</t>
  </si>
  <si>
    <t>R417.60per every 6 months</t>
  </si>
  <si>
    <t>R00.58 Per square meter</t>
  </si>
  <si>
    <t>R207.40 Per permit</t>
  </si>
  <si>
    <t>R214.24 Per permit</t>
  </si>
  <si>
    <t>R221.10 Per permit</t>
  </si>
  <si>
    <t>R2 706.57 per investigation and report per building/structure and mobile</t>
  </si>
  <si>
    <t>R2 795.89 per investigation and report per building/structure and mobile</t>
  </si>
  <si>
    <t>R2 885.36 per investigation and report per building/structure and mobile</t>
  </si>
  <si>
    <t>R3 680.94 per premises per report</t>
  </si>
  <si>
    <t>3 817.13 per premises per report</t>
  </si>
  <si>
    <t>3 943.10 per premises per report</t>
  </si>
  <si>
    <t>4 069.28 per premises per report</t>
  </si>
  <si>
    <t>R757.84 Per trailer/vehicle</t>
  </si>
  <si>
    <t>R782.84 Per trailer/vehicle</t>
  </si>
  <si>
    <t>R807.90 Per trailer/vehicle</t>
  </si>
  <si>
    <t>R10.83 per item</t>
  </si>
  <si>
    <t>R11.16 per item</t>
  </si>
  <si>
    <t>R11.54 per item</t>
  </si>
  <si>
    <t>R432.01 every 6 months</t>
  </si>
  <si>
    <t>R446.27 every 6 months</t>
  </si>
  <si>
    <t>R460.55 every 6 months</t>
  </si>
  <si>
    <t>R460.55 per every 6 months</t>
  </si>
  <si>
    <t>R447.27 per every 6 months</t>
  </si>
  <si>
    <t>R432.01 per every 6 months</t>
  </si>
  <si>
    <t>R2 598.31 every 6 months</t>
  </si>
  <si>
    <t>R2 684.05 every 6 months</t>
  </si>
  <si>
    <t>R2 769.94 every 6 months</t>
  </si>
  <si>
    <t>R346.44 every 6 months</t>
  </si>
  <si>
    <t>R357.87 every 6 months</t>
  </si>
  <si>
    <t>R369.33 every 6 months</t>
  </si>
  <si>
    <t>R433.05 every 6 months</t>
  </si>
  <si>
    <t>R447.34 every 6 months</t>
  </si>
  <si>
    <t>R461.66 every 6 months</t>
  </si>
  <si>
    <t>R595.45 every 6 months</t>
  </si>
  <si>
    <t>R615.10 every 6 months</t>
  </si>
  <si>
    <t>R634.78 every 6 months</t>
  </si>
  <si>
    <t>R829.60 every 6 months</t>
  </si>
  <si>
    <t>R856.98 every 6 months</t>
  </si>
  <si>
    <t>R884.40 every 6 months</t>
  </si>
  <si>
    <t>R2 599.34 every 6 months</t>
  </si>
  <si>
    <t>R2 685.12 every 6 months</t>
  </si>
  <si>
    <t>R2 771.05 every 6 months</t>
  </si>
  <si>
    <t>R324.79 every 6 months</t>
  </si>
  <si>
    <t>R335.51 every 6 months</t>
  </si>
  <si>
    <t>R346.24 every 6 months</t>
  </si>
  <si>
    <t>FIRE AND RESCURE TARRIF 2026/2027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</si>
</sst>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R&quot;#,##0.00;[Red]\-&quot;R&quot;#,##0.00"/>
    <numFmt numFmtId="44" formatCode="_-&quot;R&quot;* #,##0.00_-;\-&quot;R&quot;* #,##0.00_-;_-&quot;R&quot;* &quot;-&quot;??_-;_-@_-"/>
  </numFmts>
  <fonts count="3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Arial"/>
      <family val="2"/>
    </font>
    <font>
      <b/>
      <sz val="11"/>
      <color theme="1"/>
      <name val="Arial"/>
      <family val="2"/>
    </font>
    <font>
      <b/>
      <sz val="11"/>
      <color rgb="FF000000"/>
      <name val="Arial"/>
      <family val="2"/>
    </font>
    <font>
      <sz val="11"/>
      <name val="Arial"/>
      <family val="2"/>
    </font>
    <font>
      <b/>
      <sz val="11"/>
      <color rgb="FFFFFFFF"/>
      <name val="Arial"/>
      <family val="2"/>
    </font>
    <font>
      <b/>
      <u/>
      <sz val="11"/>
      <color rgb="FF000000"/>
      <name val="Arial"/>
      <family val="2"/>
    </font>
    <font>
      <b/>
      <u/>
      <sz val="11"/>
      <name val="Arial"/>
      <family val="2"/>
    </font>
    <font>
      <sz val="11"/>
      <color rgb="FF000000"/>
      <name val="Arial"/>
      <family val="2"/>
    </font>
    <font>
      <b/>
      <sz val="11"/>
      <name val="Arial"/>
      <family val="2"/>
    </font>
    <font>
      <b/>
      <u/>
      <sz val="11"/>
      <color theme="1"/>
      <name val="Arial"/>
      <family val="2"/>
    </font>
    <font>
      <b/>
      <u/>
      <sz val="11"/>
      <color rgb="FFFF0000"/>
      <name val="Arial"/>
      <family val="2"/>
    </font>
    <font>
      <sz val="11"/>
      <color rgb="FFFF0000"/>
      <name val="Arial"/>
      <family val="2"/>
    </font>
    <font>
      <b/>
      <sz val="11"/>
      <color rgb="FFFF0000"/>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FFFF00"/>
        <bgColor indexed="64"/>
      </patternFill>
    </fill>
    <fill>
      <patternFill patternType="solid">
        <fgColor rgb="FF000000"/>
        <bgColor indexed="64"/>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top/>
      <bottom style="medium">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0">
    <xf numFmtId="0" fontId="0" fillId="0" borderId="0" xfId="0"/>
    <xf numFmtId="0" fontId="18" fillId="0" borderId="0" xfId="0" applyFont="1"/>
    <xf numFmtId="4" fontId="18" fillId="0" borderId="0" xfId="0" applyNumberFormat="1" applyFont="1"/>
    <xf numFmtId="0" fontId="18" fillId="0" borderId="15" xfId="0" applyFont="1" applyBorder="1" applyAlignment="1">
      <alignment vertical="center" wrapText="1"/>
    </xf>
    <xf numFmtId="0" fontId="18" fillId="0" borderId="30" xfId="0" applyFont="1" applyBorder="1"/>
    <xf numFmtId="0" fontId="19" fillId="33" borderId="24" xfId="0" applyFont="1" applyFill="1" applyBorder="1" applyAlignment="1">
      <alignment vertical="center" wrapText="1"/>
    </xf>
    <xf numFmtId="8" fontId="20" fillId="0" borderId="24" xfId="0" applyNumberFormat="1" applyFont="1" applyBorder="1" applyAlignment="1">
      <alignment vertical="center" wrapText="1"/>
    </xf>
    <xf numFmtId="44" fontId="21" fillId="0" borderId="24" xfId="0" applyNumberFormat="1" applyFont="1" applyBorder="1"/>
    <xf numFmtId="44" fontId="18" fillId="0" borderId="24" xfId="0" applyNumberFormat="1" applyFont="1" applyBorder="1"/>
    <xf numFmtId="0" fontId="18" fillId="0" borderId="11" xfId="0" applyFont="1" applyBorder="1" applyAlignment="1">
      <alignment vertical="center" wrapText="1"/>
    </xf>
    <xf numFmtId="0" fontId="19" fillId="0" borderId="15" xfId="0" applyFont="1" applyBorder="1" applyAlignment="1">
      <alignment vertical="center" wrapText="1"/>
    </xf>
    <xf numFmtId="44" fontId="21" fillId="0" borderId="30" xfId="0" applyNumberFormat="1" applyFont="1" applyBorder="1"/>
    <xf numFmtId="44" fontId="18" fillId="0" borderId="30" xfId="0" applyNumberFormat="1" applyFont="1" applyBorder="1"/>
    <xf numFmtId="0" fontId="19" fillId="33" borderId="12" xfId="0" applyFont="1" applyFill="1" applyBorder="1" applyAlignment="1">
      <alignment vertical="center" wrapText="1"/>
    </xf>
    <xf numFmtId="8" fontId="20" fillId="0" borderId="15" xfId="0" applyNumberFormat="1" applyFont="1" applyBorder="1" applyAlignment="1">
      <alignment vertical="center" wrapText="1"/>
    </xf>
    <xf numFmtId="0" fontId="23" fillId="0" borderId="0" xfId="0" applyFont="1" applyAlignment="1">
      <alignment vertical="center" wrapText="1"/>
    </xf>
    <xf numFmtId="0" fontId="24" fillId="0" borderId="0" xfId="0" applyFont="1" applyAlignment="1">
      <alignment vertical="center" wrapText="1"/>
    </xf>
    <xf numFmtId="0" fontId="18" fillId="0" borderId="16" xfId="0" applyFont="1" applyBorder="1" applyAlignment="1">
      <alignment vertical="center" wrapText="1"/>
    </xf>
    <xf numFmtId="8" fontId="20" fillId="0" borderId="0" xfId="0" applyNumberFormat="1" applyFont="1" applyAlignment="1">
      <alignment vertical="center" wrapText="1"/>
    </xf>
    <xf numFmtId="8" fontId="25" fillId="0" borderId="0" xfId="0" applyNumberFormat="1" applyFont="1" applyAlignment="1">
      <alignment vertical="center" wrapText="1"/>
    </xf>
    <xf numFmtId="0" fontId="18" fillId="0" borderId="12" xfId="0" applyFont="1" applyBorder="1" applyAlignment="1">
      <alignment vertical="center" wrapText="1"/>
    </xf>
    <xf numFmtId="8" fontId="25" fillId="0" borderId="15" xfId="0" applyNumberFormat="1" applyFont="1" applyBorder="1" applyAlignment="1">
      <alignment vertical="center" wrapText="1"/>
    </xf>
    <xf numFmtId="0" fontId="20" fillId="0" borderId="15" xfId="0" applyFont="1" applyBorder="1" applyAlignment="1">
      <alignment vertical="center" wrapText="1"/>
    </xf>
    <xf numFmtId="0" fontId="26" fillId="0" borderId="15" xfId="0" applyFont="1" applyBorder="1" applyAlignment="1">
      <alignment vertical="center" wrapText="1"/>
    </xf>
    <xf numFmtId="0" fontId="20" fillId="0" borderId="0" xfId="0" applyFont="1" applyAlignment="1">
      <alignment vertical="center" wrapText="1"/>
    </xf>
    <xf numFmtId="0" fontId="26" fillId="0" borderId="0" xfId="0" applyFont="1" applyAlignment="1">
      <alignment vertical="center" wrapText="1"/>
    </xf>
    <xf numFmtId="0" fontId="23" fillId="0" borderId="15" xfId="0" applyFont="1" applyBorder="1" applyAlignment="1">
      <alignment vertical="center" wrapText="1"/>
    </xf>
    <xf numFmtId="0" fontId="28" fillId="0" borderId="15" xfId="0" applyFont="1" applyBorder="1" applyAlignment="1">
      <alignment vertical="center" wrapText="1"/>
    </xf>
    <xf numFmtId="0" fontId="19" fillId="0" borderId="0" xfId="0" applyFont="1" applyAlignment="1">
      <alignment vertical="center" wrapText="1"/>
    </xf>
    <xf numFmtId="0" fontId="18" fillId="0" borderId="0" xfId="0" applyFont="1" applyAlignment="1">
      <alignment vertical="top" wrapText="1"/>
    </xf>
    <xf numFmtId="0" fontId="18" fillId="0" borderId="15" xfId="0" applyFont="1" applyBorder="1" applyAlignment="1">
      <alignment vertical="top" wrapText="1"/>
    </xf>
    <xf numFmtId="0" fontId="30" fillId="0" borderId="0" xfId="0" applyFont="1" applyAlignment="1">
      <alignment vertical="center" wrapText="1"/>
    </xf>
    <xf numFmtId="0" fontId="30" fillId="0" borderId="15" xfId="0" applyFont="1" applyBorder="1" applyAlignment="1">
      <alignment vertical="center" wrapText="1"/>
    </xf>
    <xf numFmtId="44" fontId="29" fillId="0" borderId="24" xfId="0" applyNumberFormat="1" applyFont="1" applyBorder="1"/>
    <xf numFmtId="0" fontId="19" fillId="0" borderId="11" xfId="0" applyFont="1" applyBorder="1" applyAlignment="1">
      <alignment vertical="center" wrapText="1"/>
    </xf>
    <xf numFmtId="0" fontId="27" fillId="0" borderId="17" xfId="0" applyFont="1" applyBorder="1" applyAlignment="1">
      <alignment vertical="center" wrapText="1"/>
    </xf>
    <xf numFmtId="0" fontId="28" fillId="0" borderId="17" xfId="0" applyFont="1" applyBorder="1" applyAlignment="1">
      <alignment vertical="center" wrapText="1"/>
    </xf>
    <xf numFmtId="0" fontId="19" fillId="34" borderId="12" xfId="0" applyFont="1" applyFill="1" applyBorder="1" applyAlignment="1">
      <alignment vertical="center" wrapText="1"/>
    </xf>
    <xf numFmtId="0" fontId="19" fillId="0" borderId="14" xfId="0" applyFont="1" applyBorder="1" applyAlignment="1">
      <alignment vertical="center" wrapText="1"/>
    </xf>
    <xf numFmtId="8" fontId="20" fillId="0" borderId="21" xfId="0" applyNumberFormat="1" applyFont="1" applyBorder="1" applyAlignment="1">
      <alignment vertical="center" wrapText="1"/>
    </xf>
    <xf numFmtId="8" fontId="20" fillId="0" borderId="17" xfId="0" applyNumberFormat="1" applyFont="1" applyBorder="1" applyAlignment="1">
      <alignment vertical="center" wrapText="1"/>
    </xf>
    <xf numFmtId="0" fontId="19" fillId="0" borderId="12" xfId="0" applyFont="1" applyBorder="1" applyAlignment="1">
      <alignment vertical="center" wrapText="1"/>
    </xf>
    <xf numFmtId="0" fontId="27" fillId="0" borderId="13" xfId="0" applyFont="1" applyBorder="1" applyAlignment="1">
      <alignment vertical="center" wrapText="1"/>
    </xf>
    <xf numFmtId="0" fontId="28" fillId="0" borderId="19" xfId="0" applyFont="1" applyBorder="1" applyAlignment="1">
      <alignment vertical="center" wrapText="1"/>
    </xf>
    <xf numFmtId="8" fontId="20" fillId="34" borderId="19" xfId="0" applyNumberFormat="1" applyFont="1" applyFill="1" applyBorder="1" applyAlignment="1">
      <alignment vertical="center" wrapText="1"/>
    </xf>
    <xf numFmtId="0" fontId="30" fillId="0" borderId="19" xfId="0" applyFont="1" applyBorder="1" applyAlignment="1">
      <alignment vertical="center" wrapText="1"/>
    </xf>
    <xf numFmtId="0" fontId="20" fillId="0" borderId="19" xfId="0" applyFont="1" applyBorder="1" applyAlignment="1">
      <alignment vertical="center" wrapText="1"/>
    </xf>
    <xf numFmtId="0" fontId="30" fillId="0" borderId="21" xfId="0" applyFont="1" applyBorder="1" applyAlignment="1">
      <alignment vertical="center" wrapText="1"/>
    </xf>
    <xf numFmtId="0" fontId="20" fillId="0" borderId="21" xfId="0" applyFont="1" applyBorder="1" applyAlignment="1">
      <alignment vertical="center" wrapText="1"/>
    </xf>
    <xf numFmtId="0" fontId="20" fillId="34" borderId="17" xfId="0" applyFont="1" applyFill="1" applyBorder="1" applyAlignment="1">
      <alignment vertical="center" wrapText="1"/>
    </xf>
    <xf numFmtId="0" fontId="30" fillId="0" borderId="17" xfId="0" applyFont="1" applyBorder="1" applyAlignment="1">
      <alignment vertical="center" wrapText="1"/>
    </xf>
    <xf numFmtId="0" fontId="20" fillId="0" borderId="17" xfId="0" applyFont="1" applyBorder="1" applyAlignment="1">
      <alignment vertical="center" wrapText="1"/>
    </xf>
    <xf numFmtId="8" fontId="20" fillId="0" borderId="13" xfId="0" applyNumberFormat="1" applyFont="1" applyBorder="1" applyAlignment="1">
      <alignment vertical="center" wrapText="1"/>
    </xf>
    <xf numFmtId="8" fontId="30" fillId="0" borderId="19" xfId="0" applyNumberFormat="1" applyFont="1" applyBorder="1" applyAlignment="1">
      <alignment vertical="center" wrapText="1"/>
    </xf>
    <xf numFmtId="8" fontId="20" fillId="0" borderId="19" xfId="0" applyNumberFormat="1" applyFont="1" applyBorder="1" applyAlignment="1">
      <alignment vertical="center" wrapText="1"/>
    </xf>
    <xf numFmtId="8" fontId="20" fillId="34" borderId="21" xfId="0" applyNumberFormat="1" applyFont="1" applyFill="1" applyBorder="1" applyAlignment="1">
      <alignment vertical="center" wrapText="1"/>
    </xf>
    <xf numFmtId="8" fontId="20" fillId="0" borderId="23" xfId="0" applyNumberFormat="1" applyFont="1" applyBorder="1" applyAlignment="1">
      <alignment vertical="center" wrapText="1"/>
    </xf>
    <xf numFmtId="8" fontId="30" fillId="0" borderId="21" xfId="0" applyNumberFormat="1" applyFont="1" applyBorder="1" applyAlignment="1">
      <alignment vertical="center" wrapText="1"/>
    </xf>
    <xf numFmtId="8" fontId="20" fillId="34" borderId="18" xfId="0" applyNumberFormat="1" applyFont="1" applyFill="1" applyBorder="1" applyAlignment="1">
      <alignment vertical="center" wrapText="1"/>
    </xf>
    <xf numFmtId="8" fontId="30" fillId="0" borderId="18" xfId="0" applyNumberFormat="1" applyFont="1" applyBorder="1" applyAlignment="1">
      <alignment vertical="center" wrapText="1"/>
    </xf>
    <xf numFmtId="8" fontId="20" fillId="0" borderId="18" xfId="0" applyNumberFormat="1" applyFont="1" applyBorder="1" applyAlignment="1">
      <alignment vertical="center" wrapText="1"/>
    </xf>
    <xf numFmtId="8" fontId="20" fillId="34" borderId="17" xfId="0" applyNumberFormat="1" applyFont="1" applyFill="1" applyBorder="1" applyAlignment="1">
      <alignment vertical="center" wrapText="1"/>
    </xf>
    <xf numFmtId="8" fontId="30" fillId="0" borderId="17" xfId="0" applyNumberFormat="1" applyFont="1" applyBorder="1" applyAlignment="1">
      <alignment vertical="center" wrapText="1"/>
    </xf>
    <xf numFmtId="0" fontId="18" fillId="0" borderId="0" xfId="0" applyFont="1" applyAlignment="1">
      <alignment vertical="center" wrapText="1"/>
    </xf>
    <xf numFmtId="0" fontId="18" fillId="0" borderId="0" xfId="0" applyFont="1" applyAlignment="1">
      <alignment vertical="center"/>
    </xf>
    <xf numFmtId="0" fontId="29" fillId="0" borderId="15" xfId="0" applyFont="1" applyBorder="1" applyAlignment="1">
      <alignment vertical="center" wrapText="1"/>
    </xf>
    <xf numFmtId="8" fontId="18" fillId="0" borderId="12" xfId="0" applyNumberFormat="1" applyFont="1" applyBorder="1" applyAlignment="1">
      <alignment vertical="center" wrapText="1"/>
    </xf>
    <xf numFmtId="8" fontId="18" fillId="0" borderId="16" xfId="0" applyNumberFormat="1" applyFont="1" applyBorder="1" applyAlignment="1">
      <alignment vertical="center" wrapText="1"/>
    </xf>
    <xf numFmtId="0" fontId="29" fillId="0" borderId="0" xfId="0" applyFont="1"/>
    <xf numFmtId="0" fontId="23" fillId="0" borderId="24" xfId="0" applyFont="1" applyBorder="1" applyAlignment="1">
      <alignment vertical="center" wrapText="1"/>
    </xf>
    <xf numFmtId="0" fontId="27" fillId="0" borderId="24" xfId="0" applyFont="1" applyBorder="1" applyAlignment="1">
      <alignment vertical="center" wrapText="1"/>
    </xf>
    <xf numFmtId="0" fontId="26" fillId="0" borderId="24" xfId="0" applyFont="1" applyBorder="1" applyAlignment="1">
      <alignment vertical="center"/>
    </xf>
    <xf numFmtId="0" fontId="19" fillId="0" borderId="24" xfId="0" applyFont="1" applyBorder="1" applyAlignment="1">
      <alignment vertical="center"/>
    </xf>
    <xf numFmtId="0" fontId="19" fillId="33" borderId="30" xfId="0" applyFont="1" applyFill="1" applyBorder="1" applyAlignment="1">
      <alignment vertical="center" wrapText="1"/>
    </xf>
    <xf numFmtId="10" fontId="21" fillId="0" borderId="30" xfId="0" applyNumberFormat="1" applyFont="1" applyBorder="1"/>
    <xf numFmtId="10" fontId="19" fillId="0" borderId="30" xfId="0" applyNumberFormat="1" applyFont="1" applyBorder="1" applyAlignment="1">
      <alignment vertical="center"/>
    </xf>
    <xf numFmtId="0" fontId="19" fillId="0" borderId="24" xfId="0" applyFont="1" applyBorder="1" applyAlignment="1">
      <alignment vertical="center" wrapText="1"/>
    </xf>
    <xf numFmtId="0" fontId="19" fillId="0" borderId="0" xfId="0" applyFont="1"/>
    <xf numFmtId="4" fontId="19" fillId="0" borderId="0" xfId="0" applyNumberFormat="1" applyFont="1"/>
    <xf numFmtId="44" fontId="29" fillId="0" borderId="28" xfId="0" applyNumberFormat="1" applyFont="1" applyBorder="1" applyAlignment="1">
      <alignment horizontal="center" wrapText="1"/>
    </xf>
    <xf numFmtId="44" fontId="29" fillId="0" borderId="29" xfId="0" applyNumberFormat="1" applyFont="1" applyBorder="1" applyAlignment="1">
      <alignment horizontal="center" wrapText="1"/>
    </xf>
    <xf numFmtId="44" fontId="29" fillId="0" borderId="30" xfId="0" applyNumberFormat="1" applyFont="1" applyBorder="1" applyAlignment="1">
      <alignment horizontal="center" wrapText="1"/>
    </xf>
    <xf numFmtId="44" fontId="18" fillId="0" borderId="28" xfId="0" applyNumberFormat="1" applyFont="1" applyBorder="1" applyAlignment="1">
      <alignment horizontal="center" wrapText="1"/>
    </xf>
    <xf numFmtId="44" fontId="18" fillId="0" borderId="29" xfId="0" applyNumberFormat="1" applyFont="1" applyBorder="1" applyAlignment="1">
      <alignment horizontal="center" wrapText="1"/>
    </xf>
    <xf numFmtId="44" fontId="18" fillId="0" borderId="30" xfId="0" applyNumberFormat="1" applyFont="1" applyBorder="1" applyAlignment="1">
      <alignment horizontal="center" wrapText="1"/>
    </xf>
    <xf numFmtId="0" fontId="27" fillId="0" borderId="18" xfId="0" applyFont="1" applyBorder="1" applyAlignment="1">
      <alignment horizontal="center" vertical="center" wrapText="1"/>
    </xf>
    <xf numFmtId="0" fontId="27" fillId="0" borderId="0" xfId="0" applyFont="1" applyAlignment="1">
      <alignment horizontal="center" vertical="center" wrapText="1"/>
    </xf>
    <xf numFmtId="0" fontId="27" fillId="0" borderId="27" xfId="0" applyFont="1" applyBorder="1" applyAlignment="1">
      <alignment horizontal="center" vertical="center" wrapText="1"/>
    </xf>
    <xf numFmtId="44" fontId="18" fillId="0" borderId="25" xfId="0" applyNumberFormat="1" applyFont="1" applyBorder="1" applyAlignment="1">
      <alignment horizontal="center"/>
    </xf>
    <xf numFmtId="44" fontId="18" fillId="0" borderId="26" xfId="0" applyNumberFormat="1" applyFont="1" applyBorder="1" applyAlignment="1">
      <alignment horizontal="center"/>
    </xf>
    <xf numFmtId="0" fontId="20" fillId="34" borderId="21" xfId="0" applyFont="1" applyFill="1" applyBorder="1" applyAlignment="1">
      <alignment horizontal="center" vertical="center" wrapText="1"/>
    </xf>
    <xf numFmtId="0" fontId="20" fillId="34" borderId="22" xfId="0" applyFont="1" applyFill="1" applyBorder="1" applyAlignment="1">
      <alignment horizontal="center" vertical="center" wrapText="1"/>
    </xf>
    <xf numFmtId="0" fontId="20" fillId="34" borderId="17" xfId="0" applyFont="1" applyFill="1" applyBorder="1" applyAlignment="1">
      <alignment horizontal="center" vertical="center" wrapText="1"/>
    </xf>
    <xf numFmtId="0" fontId="20" fillId="34" borderId="12" xfId="0" applyFont="1" applyFill="1" applyBorder="1" applyAlignment="1">
      <alignment horizontal="center" vertical="center" wrapText="1"/>
    </xf>
    <xf numFmtId="0" fontId="19" fillId="0" borderId="18" xfId="0" applyFont="1" applyBorder="1" applyAlignment="1">
      <alignment horizontal="center" vertical="center" wrapText="1"/>
    </xf>
    <xf numFmtId="0" fontId="19" fillId="0" borderId="0" xfId="0" applyFont="1" applyAlignment="1">
      <alignment horizontal="center" vertical="center" wrapText="1"/>
    </xf>
    <xf numFmtId="0" fontId="19" fillId="0" borderId="27" xfId="0" applyFont="1" applyBorder="1" applyAlignment="1">
      <alignment horizontal="center" vertical="center" wrapText="1"/>
    </xf>
    <xf numFmtId="0" fontId="18" fillId="0" borderId="21" xfId="0" applyFont="1" applyBorder="1" applyAlignment="1">
      <alignment horizontal="left" vertical="center" wrapText="1" indent="5"/>
    </xf>
    <xf numFmtId="0" fontId="18" fillId="0" borderId="22" xfId="0" applyFont="1" applyBorder="1" applyAlignment="1">
      <alignment horizontal="left" vertical="center" wrapText="1" indent="5"/>
    </xf>
    <xf numFmtId="0" fontId="18" fillId="0" borderId="17" xfId="0" applyFont="1" applyBorder="1" applyAlignment="1">
      <alignment horizontal="left" vertical="center" wrapText="1" indent="5"/>
    </xf>
    <xf numFmtId="0" fontId="18" fillId="0" borderId="12" xfId="0" applyFont="1" applyBorder="1" applyAlignment="1">
      <alignment horizontal="left" vertical="center" wrapText="1" indent="5"/>
    </xf>
    <xf numFmtId="0" fontId="19" fillId="33" borderId="20" xfId="0" applyFont="1" applyFill="1" applyBorder="1" applyAlignment="1">
      <alignment vertical="center" wrapText="1"/>
    </xf>
    <xf numFmtId="0" fontId="19" fillId="33" borderId="11" xfId="0" applyFont="1" applyFill="1" applyBorder="1" applyAlignment="1">
      <alignment vertical="center" wrapText="1"/>
    </xf>
    <xf numFmtId="0" fontId="19" fillId="0" borderId="19" xfId="0" applyFont="1" applyBorder="1" applyAlignment="1">
      <alignment horizontal="center" vertical="center" wrapText="1"/>
    </xf>
    <xf numFmtId="0" fontId="19" fillId="0" borderId="13" xfId="0" applyFont="1" applyBorder="1" applyAlignment="1">
      <alignment horizontal="center" vertical="center" wrapText="1"/>
    </xf>
    <xf numFmtId="0" fontId="18" fillId="0" borderId="19" xfId="0" applyFont="1" applyBorder="1" applyAlignment="1">
      <alignment horizontal="left" vertical="center" wrapText="1" indent="5"/>
    </xf>
    <xf numFmtId="0" fontId="18" fillId="0" borderId="10" xfId="0" applyFont="1" applyBorder="1" applyAlignment="1">
      <alignment horizontal="left" vertical="center" wrapText="1" indent="5"/>
    </xf>
    <xf numFmtId="0" fontId="20" fillId="34" borderId="19" xfId="0" applyFont="1" applyFill="1" applyBorder="1" applyAlignment="1">
      <alignment vertical="center" wrapText="1"/>
    </xf>
    <xf numFmtId="0" fontId="20" fillId="34" borderId="13" xfId="0" applyFont="1" applyFill="1" applyBorder="1" applyAlignment="1">
      <alignment vertical="center" wrapText="1"/>
    </xf>
    <xf numFmtId="0" fontId="20" fillId="34" borderId="19" xfId="0" applyFont="1" applyFill="1" applyBorder="1" applyAlignment="1">
      <alignment horizontal="center" vertical="center" wrapText="1"/>
    </xf>
    <xf numFmtId="0" fontId="20" fillId="34" borderId="10" xfId="0" applyFont="1" applyFill="1" applyBorder="1" applyAlignment="1">
      <alignment horizontal="center" vertical="center" wrapText="1"/>
    </xf>
    <xf numFmtId="8" fontId="20" fillId="34" borderId="19" xfId="0" applyNumberFormat="1" applyFont="1" applyFill="1" applyBorder="1" applyAlignment="1">
      <alignment vertical="center" wrapText="1"/>
    </xf>
    <xf numFmtId="8" fontId="20" fillId="34" borderId="13" xfId="0" applyNumberFormat="1" applyFont="1" applyFill="1" applyBorder="1" applyAlignment="1">
      <alignment vertical="center" wrapText="1"/>
    </xf>
    <xf numFmtId="8" fontId="18" fillId="0" borderId="20" xfId="0" applyNumberFormat="1" applyFont="1" applyBorder="1" applyAlignment="1">
      <alignment vertical="center" wrapText="1"/>
    </xf>
    <xf numFmtId="8" fontId="18" fillId="0" borderId="11" xfId="0" applyNumberFormat="1" applyFont="1" applyBorder="1" applyAlignment="1">
      <alignment vertical="center" wrapText="1"/>
    </xf>
    <xf numFmtId="0" fontId="18" fillId="0" borderId="15" xfId="0" applyFont="1" applyBorder="1" applyAlignment="1">
      <alignment horizontal="left" vertical="center" wrapText="1" indent="5"/>
    </xf>
    <xf numFmtId="0" fontId="18" fillId="0" borderId="20" xfId="0" applyFont="1" applyBorder="1" applyAlignment="1">
      <alignment vertical="center" wrapText="1"/>
    </xf>
    <xf numFmtId="0" fontId="18" fillId="0" borderId="11" xfId="0" applyFont="1" applyBorder="1" applyAlignment="1">
      <alignment vertical="center" wrapText="1"/>
    </xf>
    <xf numFmtId="8" fontId="18" fillId="0" borderId="21" xfId="0" applyNumberFormat="1" applyFont="1" applyBorder="1" applyAlignment="1">
      <alignment vertical="center" wrapText="1"/>
    </xf>
    <xf numFmtId="8" fontId="18" fillId="0" borderId="17" xfId="0" applyNumberFormat="1" applyFont="1" applyBorder="1" applyAlignment="1">
      <alignment vertical="center" wrapText="1"/>
    </xf>
    <xf numFmtId="0" fontId="18" fillId="0" borderId="21" xfId="0" applyFont="1" applyBorder="1" applyAlignment="1">
      <alignment vertical="center" wrapText="1"/>
    </xf>
    <xf numFmtId="0" fontId="18" fillId="0" borderId="23" xfId="0" applyFont="1" applyBorder="1" applyAlignment="1">
      <alignment vertical="center" wrapText="1"/>
    </xf>
    <xf numFmtId="0" fontId="18" fillId="0" borderId="18" xfId="0" applyFont="1" applyBorder="1" applyAlignment="1">
      <alignment vertical="center" wrapText="1"/>
    </xf>
    <xf numFmtId="0" fontId="18" fillId="0" borderId="0" xfId="0" applyFont="1" applyAlignment="1">
      <alignment vertical="center" wrapText="1"/>
    </xf>
    <xf numFmtId="0" fontId="18" fillId="0" borderId="17" xfId="0" applyFont="1" applyBorder="1" applyAlignment="1">
      <alignment vertical="center" wrapText="1"/>
    </xf>
    <xf numFmtId="0" fontId="18" fillId="0" borderId="15" xfId="0" applyFont="1" applyBorder="1" applyAlignment="1">
      <alignment vertical="center" wrapText="1"/>
    </xf>
    <xf numFmtId="0" fontId="19" fillId="0" borderId="21" xfId="0" applyFont="1" applyBorder="1" applyAlignment="1">
      <alignment vertical="center" wrapText="1"/>
    </xf>
    <xf numFmtId="0" fontId="19" fillId="0" borderId="23" xfId="0" applyFont="1" applyBorder="1" applyAlignment="1">
      <alignment vertical="center" wrapText="1"/>
    </xf>
    <xf numFmtId="0" fontId="18" fillId="0" borderId="18" xfId="0" applyFont="1" applyBorder="1" applyAlignment="1">
      <alignment horizontal="left" vertical="center" wrapText="1" indent="5"/>
    </xf>
    <xf numFmtId="0" fontId="18" fillId="0" borderId="0" xfId="0" applyFont="1" applyAlignment="1">
      <alignment horizontal="left" vertical="center" wrapText="1" indent="5"/>
    </xf>
    <xf numFmtId="0" fontId="18" fillId="0" borderId="23" xfId="0" applyFont="1" applyBorder="1" applyAlignment="1">
      <alignment horizontal="left" vertical="center" wrapText="1" indent="5"/>
    </xf>
    <xf numFmtId="0" fontId="18" fillId="0" borderId="16" xfId="0" applyFont="1" applyBorder="1" applyAlignment="1">
      <alignment horizontal="left" vertical="center" wrapText="1" indent="5"/>
    </xf>
    <xf numFmtId="0" fontId="19" fillId="33" borderId="14" xfId="0" applyFont="1" applyFill="1" applyBorder="1" applyAlignment="1">
      <alignment vertical="center" wrapText="1"/>
    </xf>
    <xf numFmtId="0" fontId="18" fillId="0" borderId="19" xfId="0" applyFont="1" applyBorder="1" applyAlignment="1">
      <alignment vertical="center" wrapText="1"/>
    </xf>
    <xf numFmtId="0" fontId="18" fillId="0" borderId="10" xfId="0" applyFont="1" applyBorder="1" applyAlignment="1">
      <alignment vertical="center" wrapText="1"/>
    </xf>
    <xf numFmtId="0" fontId="27" fillId="0" borderId="19" xfId="0" applyFont="1" applyBorder="1" applyAlignment="1">
      <alignment vertical="center" wrapText="1"/>
    </xf>
    <xf numFmtId="0" fontId="27" fillId="0" borderId="13" xfId="0" applyFont="1" applyBorder="1" applyAlignment="1">
      <alignment vertical="center" wrapText="1"/>
    </xf>
    <xf numFmtId="0" fontId="18" fillId="0" borderId="22" xfId="0" applyFont="1" applyBorder="1" applyAlignment="1">
      <alignment vertical="center" wrapText="1"/>
    </xf>
    <xf numFmtId="0" fontId="18" fillId="0" borderId="12" xfId="0" applyFont="1" applyBorder="1" applyAlignment="1">
      <alignment vertical="center" wrapText="1"/>
    </xf>
    <xf numFmtId="8" fontId="20" fillId="0" borderId="21" xfId="0" applyNumberFormat="1" applyFont="1" applyBorder="1" applyAlignment="1">
      <alignment vertical="center" wrapText="1"/>
    </xf>
    <xf numFmtId="8" fontId="20" fillId="0" borderId="17" xfId="0" applyNumberFormat="1" applyFont="1" applyBorder="1" applyAlignment="1">
      <alignment vertical="center" wrapText="1"/>
    </xf>
    <xf numFmtId="0" fontId="19" fillId="0" borderId="19" xfId="0" applyFont="1" applyBorder="1" applyAlignment="1">
      <alignment vertical="center" wrapText="1"/>
    </xf>
    <xf numFmtId="0" fontId="19" fillId="0" borderId="13" xfId="0" applyFont="1" applyBorder="1" applyAlignment="1">
      <alignment vertical="center" wrapText="1"/>
    </xf>
    <xf numFmtId="0" fontId="19" fillId="0" borderId="20" xfId="0" applyFont="1" applyBorder="1" applyAlignment="1">
      <alignment vertical="center" wrapText="1"/>
    </xf>
    <xf numFmtId="0" fontId="19" fillId="0" borderId="11" xfId="0" applyFont="1" applyBorder="1" applyAlignment="1">
      <alignment vertical="center" wrapText="1"/>
    </xf>
    <xf numFmtId="0" fontId="27" fillId="0" borderId="17" xfId="0" applyFont="1" applyBorder="1" applyAlignment="1">
      <alignment vertical="center" wrapText="1"/>
    </xf>
    <xf numFmtId="0" fontId="27" fillId="0" borderId="15" xfId="0" applyFont="1" applyBorder="1" applyAlignment="1">
      <alignment vertical="center" wrapText="1"/>
    </xf>
    <xf numFmtId="0" fontId="18" fillId="35" borderId="19" xfId="0" applyFont="1" applyFill="1" applyBorder="1" applyAlignment="1">
      <alignment vertical="center" wrapText="1"/>
    </xf>
    <xf numFmtId="0" fontId="18" fillId="35" borderId="13" xfId="0" applyFont="1" applyFill="1" applyBorder="1" applyAlignment="1">
      <alignment vertical="center" wrapText="1"/>
    </xf>
    <xf numFmtId="0" fontId="18" fillId="0" borderId="16" xfId="0" applyFont="1" applyBorder="1" applyAlignment="1">
      <alignment vertical="center" wrapText="1"/>
    </xf>
    <xf numFmtId="0" fontId="18" fillId="0" borderId="14" xfId="0" applyFont="1" applyBorder="1" applyAlignment="1">
      <alignment vertical="center" wrapText="1"/>
    </xf>
    <xf numFmtId="0" fontId="18" fillId="33" borderId="19" xfId="0" applyFont="1" applyFill="1" applyBorder="1" applyAlignment="1">
      <alignment vertical="center" wrapText="1"/>
    </xf>
    <xf numFmtId="0" fontId="18" fillId="33" borderId="13" xfId="0" applyFont="1" applyFill="1" applyBorder="1" applyAlignment="1">
      <alignment vertical="center" wrapText="1"/>
    </xf>
    <xf numFmtId="0" fontId="18" fillId="0" borderId="13" xfId="0" applyFont="1" applyBorder="1" applyAlignment="1">
      <alignment vertical="center" wrapText="1"/>
    </xf>
    <xf numFmtId="0" fontId="22" fillId="0" borderId="20" xfId="0" applyFont="1" applyBorder="1" applyAlignment="1">
      <alignment vertical="center" wrapText="1"/>
    </xf>
    <xf numFmtId="0" fontId="22" fillId="0" borderId="14" xfId="0" applyFont="1" applyBorder="1" applyAlignment="1">
      <alignment vertical="center" wrapText="1"/>
    </xf>
    <xf numFmtId="0" fontId="22" fillId="0" borderId="11" xfId="0" applyFont="1" applyBorder="1" applyAlignment="1">
      <alignment vertical="center" wrapText="1"/>
    </xf>
    <xf numFmtId="0" fontId="19" fillId="0" borderId="24" xfId="0" applyFont="1" applyBorder="1" applyAlignment="1">
      <alignment horizontal="center"/>
    </xf>
    <xf numFmtId="0" fontId="19" fillId="0" borderId="24" xfId="0" applyFont="1" applyBorder="1" applyAlignment="1">
      <alignment vertical="center" wrapText="1"/>
    </xf>
    <xf numFmtId="0" fontId="19" fillId="0" borderId="15" xfId="0" applyFont="1" applyBorder="1"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48"/>
  <sheetViews>
    <sheetView tabSelected="1" zoomScale="65" zoomScaleNormal="65" workbookViewId="0">
      <selection activeCell="A3" sqref="A3"/>
    </sheetView>
  </sheetViews>
  <sheetFormatPr defaultRowHeight="13.8" x14ac:dyDescent="0.25"/>
  <cols>
    <col min="1" max="1" width="22" style="1" customWidth="1"/>
    <col min="2" max="2" width="12.109375" style="1" bestFit="1" customWidth="1"/>
    <col min="3" max="3" width="8.88671875" style="1"/>
    <col min="4" max="4" width="9.21875" style="1" bestFit="1" customWidth="1"/>
    <col min="5" max="5" width="32.6640625" style="1" customWidth="1"/>
    <col min="6" max="6" width="47.5546875" style="68" bestFit="1" customWidth="1"/>
    <col min="7" max="8" width="42.44140625" style="1" customWidth="1"/>
    <col min="9" max="10" width="8.88671875" style="1"/>
    <col min="11" max="13" width="9.33203125" style="2" bestFit="1" customWidth="1"/>
    <col min="14" max="16384" width="8.88671875" style="1"/>
  </cols>
  <sheetData>
    <row r="1" spans="1:13" x14ac:dyDescent="0.25">
      <c r="A1" s="157" t="s">
        <v>216</v>
      </c>
      <c r="B1" s="157"/>
      <c r="C1" s="157"/>
      <c r="D1" s="157"/>
      <c r="E1" s="157"/>
      <c r="F1" s="157"/>
      <c r="G1" s="157"/>
    </row>
    <row r="2" spans="1:13" ht="24.6" customHeight="1" x14ac:dyDescent="0.25">
      <c r="A2" s="157"/>
      <c r="B2" s="157"/>
      <c r="C2" s="157"/>
      <c r="D2" s="157"/>
      <c r="E2" s="157"/>
      <c r="F2" s="157"/>
      <c r="G2" s="157"/>
    </row>
    <row r="3" spans="1:13" s="77" customFormat="1" ht="26.4" customHeight="1" x14ac:dyDescent="0.25">
      <c r="A3" s="76" t="s">
        <v>0</v>
      </c>
      <c r="B3" s="158" t="s">
        <v>1</v>
      </c>
      <c r="C3" s="158"/>
      <c r="D3" s="69"/>
      <c r="E3" s="70" t="s">
        <v>94</v>
      </c>
      <c r="F3" s="71" t="s">
        <v>93</v>
      </c>
      <c r="G3" s="72" t="s">
        <v>107</v>
      </c>
      <c r="H3" s="72" t="s">
        <v>168</v>
      </c>
      <c r="K3" s="78"/>
      <c r="L3" s="78"/>
      <c r="M3" s="78"/>
    </row>
    <row r="4" spans="1:13" ht="14.4" thickBot="1" x14ac:dyDescent="0.3">
      <c r="A4" s="150"/>
      <c r="B4" s="124" t="s">
        <v>2</v>
      </c>
      <c r="C4" s="125"/>
      <c r="D4" s="73"/>
      <c r="E4" s="4"/>
      <c r="F4" s="74">
        <v>1.0369999999999999</v>
      </c>
      <c r="G4" s="75">
        <v>1.0329999999999999</v>
      </c>
      <c r="H4" s="75">
        <v>1.032</v>
      </c>
    </row>
    <row r="5" spans="1:13" ht="14.4" thickBot="1" x14ac:dyDescent="0.3">
      <c r="A5" s="150"/>
      <c r="B5" s="133" t="s">
        <v>3</v>
      </c>
      <c r="C5" s="153"/>
      <c r="D5" s="5"/>
      <c r="E5" s="6">
        <v>114.85</v>
      </c>
      <c r="F5" s="7">
        <f>E5*F4</f>
        <v>119.09944999999999</v>
      </c>
      <c r="G5" s="8">
        <f>(F5*3.2%)+F5</f>
        <v>122.9106324</v>
      </c>
      <c r="H5" s="8">
        <f>(G5*3.2%)+G5</f>
        <v>126.8437726368</v>
      </c>
    </row>
    <row r="6" spans="1:13" ht="14.4" thickBot="1" x14ac:dyDescent="0.3">
      <c r="A6" s="150"/>
      <c r="B6" s="133" t="s">
        <v>4</v>
      </c>
      <c r="C6" s="153"/>
      <c r="D6" s="5"/>
      <c r="E6" s="6">
        <v>480.24</v>
      </c>
      <c r="F6" s="7">
        <f>E6*103.7%</f>
        <v>498.00887999999998</v>
      </c>
      <c r="G6" s="8">
        <f>(F6*3.3%)+F6</f>
        <v>514.44317303999992</v>
      </c>
      <c r="H6" s="8">
        <f>(G6*3.2%)+G6</f>
        <v>530.90535457727992</v>
      </c>
    </row>
    <row r="7" spans="1:13" ht="14.4" thickBot="1" x14ac:dyDescent="0.3">
      <c r="A7" s="150"/>
      <c r="B7" s="133" t="s">
        <v>5</v>
      </c>
      <c r="C7" s="153"/>
      <c r="D7" s="5"/>
      <c r="E7" s="6">
        <v>1231.92</v>
      </c>
      <c r="F7" s="7">
        <f>E7*103.7%</f>
        <v>1277.5010399999999</v>
      </c>
      <c r="G7" s="8">
        <f>(F7*3.3%)+F7</f>
        <v>1319.6585743199998</v>
      </c>
      <c r="H7" s="8">
        <f>(G7*3.2%)+G7</f>
        <v>1361.8876486982399</v>
      </c>
    </row>
    <row r="8" spans="1:13" ht="14.4" thickBot="1" x14ac:dyDescent="0.3">
      <c r="A8" s="150"/>
      <c r="B8" s="133" t="s">
        <v>6</v>
      </c>
      <c r="C8" s="153"/>
      <c r="D8" s="5"/>
      <c r="E8" s="6">
        <v>553.32000000000005</v>
      </c>
      <c r="F8" s="7">
        <f>E8*103.7%</f>
        <v>573.79283999999996</v>
      </c>
      <c r="G8" s="8">
        <f>(F8*3.5%)+F8</f>
        <v>593.87558939999997</v>
      </c>
      <c r="H8" s="8">
        <f>(G8*3.2%)+G8</f>
        <v>612.87960826079996</v>
      </c>
    </row>
    <row r="9" spans="1:13" ht="14.4" thickBot="1" x14ac:dyDescent="0.3">
      <c r="A9" s="150"/>
      <c r="B9" s="133" t="s">
        <v>7</v>
      </c>
      <c r="C9" s="153"/>
      <c r="D9" s="5"/>
      <c r="E9" s="6">
        <v>455</v>
      </c>
      <c r="F9" s="7">
        <f>E9*103.7%</f>
        <v>471.83499999999998</v>
      </c>
      <c r="G9" s="8">
        <f>(F9*3.5%)+F9</f>
        <v>488.34922499999999</v>
      </c>
      <c r="H9" s="8">
        <f>(G9*3.2%)+G9</f>
        <v>503.9764002</v>
      </c>
    </row>
    <row r="10" spans="1:13" ht="14.4" thickBot="1" x14ac:dyDescent="0.3">
      <c r="A10" s="150"/>
      <c r="B10" s="133" t="s">
        <v>8</v>
      </c>
      <c r="C10" s="153"/>
      <c r="D10" s="5"/>
      <c r="E10" s="6">
        <v>229.68</v>
      </c>
      <c r="F10" s="7">
        <f>E10*103.7%</f>
        <v>238.17815999999999</v>
      </c>
      <c r="G10" s="8">
        <f>(F10*3.3%)+F10</f>
        <v>246.03803927999999</v>
      </c>
      <c r="H10" s="8">
        <f>(G10*3.2%)+G10</f>
        <v>253.91125653696</v>
      </c>
    </row>
    <row r="11" spans="1:13" ht="14.4" thickBot="1" x14ac:dyDescent="0.3">
      <c r="A11" s="117"/>
      <c r="B11" s="133" t="s">
        <v>9</v>
      </c>
      <c r="C11" s="153"/>
      <c r="D11" s="5"/>
      <c r="E11" s="6">
        <v>1231.92</v>
      </c>
      <c r="F11" s="7">
        <f>E11*103.7%</f>
        <v>1277.5010399999999</v>
      </c>
      <c r="G11" s="8">
        <f>(F11*3.3%)+F11</f>
        <v>1319.6585743199998</v>
      </c>
      <c r="H11" s="8">
        <f>(G11*3.2%)+G11</f>
        <v>1361.8876486982399</v>
      </c>
    </row>
    <row r="12" spans="1:13" ht="42" thickBot="1" x14ac:dyDescent="0.3">
      <c r="A12" s="9" t="s">
        <v>10</v>
      </c>
      <c r="B12" s="141" t="s">
        <v>11</v>
      </c>
      <c r="C12" s="142"/>
      <c r="D12" s="159"/>
      <c r="E12" s="159"/>
      <c r="F12" s="11">
        <f>E12*103.7%</f>
        <v>0</v>
      </c>
      <c r="G12" s="12">
        <f>F12*103.7%</f>
        <v>0</v>
      </c>
      <c r="H12" s="12">
        <f>G12*103.7%</f>
        <v>0</v>
      </c>
    </row>
    <row r="13" spans="1:13" ht="14.4" thickBot="1" x14ac:dyDescent="0.3">
      <c r="A13" s="116"/>
      <c r="B13" s="133" t="s">
        <v>12</v>
      </c>
      <c r="C13" s="134"/>
      <c r="D13" s="13"/>
      <c r="E13" s="14">
        <v>229.69</v>
      </c>
      <c r="F13" s="7">
        <f>E13*103.7%</f>
        <v>238.18852999999999</v>
      </c>
      <c r="G13" s="8">
        <f>(F13*3.3%)+F13</f>
        <v>246.04875148999997</v>
      </c>
      <c r="H13" s="8">
        <f>(G13*3.2%)+G13</f>
        <v>253.92231153767997</v>
      </c>
    </row>
    <row r="14" spans="1:13" ht="14.4" thickBot="1" x14ac:dyDescent="0.3">
      <c r="A14" s="150"/>
      <c r="B14" s="133" t="s">
        <v>13</v>
      </c>
      <c r="C14" s="134"/>
      <c r="D14" s="13"/>
      <c r="E14" s="14">
        <v>657.72</v>
      </c>
      <c r="F14" s="7">
        <f>E14*103.7%</f>
        <v>682.05563999999993</v>
      </c>
      <c r="G14" s="8">
        <f>(F14*3.3%)+F14</f>
        <v>704.5634761199999</v>
      </c>
      <c r="H14" s="8">
        <f>(G14*3.2%)+G14</f>
        <v>727.10950735583992</v>
      </c>
    </row>
    <row r="15" spans="1:13" ht="14.4" thickBot="1" x14ac:dyDescent="0.3">
      <c r="A15" s="150"/>
      <c r="B15" s="133" t="s">
        <v>14</v>
      </c>
      <c r="C15" s="134"/>
      <c r="D15" s="13"/>
      <c r="E15" s="14">
        <v>746.46</v>
      </c>
      <c r="F15" s="7">
        <f>E15*103.7%</f>
        <v>774.07902000000001</v>
      </c>
      <c r="G15" s="8">
        <f>(F15*3.3%)+F15</f>
        <v>799.62362766000001</v>
      </c>
      <c r="H15" s="8">
        <f>(G15*3.2%)+G15</f>
        <v>825.21158374512004</v>
      </c>
    </row>
    <row r="16" spans="1:13" ht="14.4" thickBot="1" x14ac:dyDescent="0.3">
      <c r="A16" s="150"/>
      <c r="B16" s="133" t="s">
        <v>15</v>
      </c>
      <c r="C16" s="134"/>
      <c r="D16" s="13"/>
      <c r="E16" s="14">
        <v>417.6</v>
      </c>
      <c r="F16" s="7">
        <f>E16*103%</f>
        <v>430.12800000000004</v>
      </c>
      <c r="G16" s="8">
        <f>(F16*3.3%)+F16</f>
        <v>444.32222400000006</v>
      </c>
      <c r="H16" s="8">
        <f>(G16*3.2%)+G16</f>
        <v>458.54053516800008</v>
      </c>
    </row>
    <row r="17" spans="1:8" ht="28.8" customHeight="1" thickBot="1" x14ac:dyDescent="0.3">
      <c r="A17" s="150"/>
      <c r="B17" s="133" t="s">
        <v>16</v>
      </c>
      <c r="C17" s="134"/>
      <c r="D17" s="13"/>
      <c r="E17" s="14">
        <v>887.4</v>
      </c>
      <c r="F17" s="7">
        <f>E17*103.7%</f>
        <v>920.23379999999986</v>
      </c>
      <c r="G17" s="8">
        <f>(F17*3.3%)+F17</f>
        <v>950.60151539999981</v>
      </c>
      <c r="H17" s="8">
        <f>(G17*3.2%)+G17</f>
        <v>981.02076389279978</v>
      </c>
    </row>
    <row r="18" spans="1:8" ht="14.4" thickBot="1" x14ac:dyDescent="0.3">
      <c r="A18" s="150"/>
      <c r="B18" s="133" t="s">
        <v>17</v>
      </c>
      <c r="C18" s="134"/>
      <c r="D18" s="13"/>
      <c r="E18" s="14">
        <v>177.48</v>
      </c>
      <c r="F18" s="7">
        <f>E18*103.7%</f>
        <v>184.04675999999998</v>
      </c>
      <c r="G18" s="8">
        <f>(F18*3.3%)+F18</f>
        <v>190.12030307999999</v>
      </c>
      <c r="H18" s="8">
        <f>(G18*3.2%)+G18</f>
        <v>196.20415277855997</v>
      </c>
    </row>
    <row r="19" spans="1:8" ht="14.4" thickBot="1" x14ac:dyDescent="0.3">
      <c r="A19" s="150"/>
      <c r="B19" s="133" t="s">
        <v>9</v>
      </c>
      <c r="C19" s="134"/>
      <c r="D19" s="13"/>
      <c r="E19" s="14">
        <v>417.6</v>
      </c>
      <c r="F19" s="7">
        <f>E19*103.7%</f>
        <v>433.05119999999999</v>
      </c>
      <c r="G19" s="8">
        <f>(F19*3.3%)+F19</f>
        <v>447.3418896</v>
      </c>
      <c r="H19" s="8">
        <f>(G19*3.2%)+G19</f>
        <v>461.65683006720002</v>
      </c>
    </row>
    <row r="20" spans="1:8" ht="14.4" thickBot="1" x14ac:dyDescent="0.3">
      <c r="A20" s="150"/>
      <c r="B20" s="133" t="s">
        <v>18</v>
      </c>
      <c r="C20" s="134"/>
      <c r="D20" s="13"/>
      <c r="E20" s="14">
        <v>229.68</v>
      </c>
      <c r="F20" s="7">
        <f>E20*103.7%</f>
        <v>238.17815999999999</v>
      </c>
      <c r="G20" s="8">
        <f>(F20*3.3%)+F20</f>
        <v>246.03803927999999</v>
      </c>
      <c r="H20" s="8">
        <f>(G20*3.2%)+G20</f>
        <v>253.91125653696</v>
      </c>
    </row>
    <row r="21" spans="1:8" ht="43.2" customHeight="1" thickBot="1" x14ac:dyDescent="0.3">
      <c r="A21" s="117"/>
      <c r="B21" s="133" t="s">
        <v>19</v>
      </c>
      <c r="C21" s="134"/>
      <c r="D21" s="13"/>
      <c r="E21" s="14">
        <v>1252.8</v>
      </c>
      <c r="F21" s="7">
        <f>E21*103.7%</f>
        <v>1299.1535999999999</v>
      </c>
      <c r="G21" s="8">
        <f>(F21*3.3%)+F21</f>
        <v>1342.0256687999999</v>
      </c>
      <c r="H21" s="8">
        <f>(G21*3.2%)+G21</f>
        <v>1384.9704902015999</v>
      </c>
    </row>
    <row r="22" spans="1:8" ht="28.8" customHeight="1" thickBot="1" x14ac:dyDescent="0.3">
      <c r="A22" s="116" t="s">
        <v>20</v>
      </c>
      <c r="B22" s="141" t="s">
        <v>21</v>
      </c>
      <c r="C22" s="142"/>
      <c r="D22" s="142"/>
      <c r="E22" s="142"/>
      <c r="F22" s="7">
        <f>E22*103.7%</f>
        <v>0</v>
      </c>
      <c r="G22" s="8">
        <f>F22*103.7%</f>
        <v>0</v>
      </c>
      <c r="H22" s="8">
        <f>G22*103.7%</f>
        <v>0</v>
      </c>
    </row>
    <row r="23" spans="1:8" ht="27.6" x14ac:dyDescent="0.25">
      <c r="A23" s="150"/>
      <c r="B23" s="120" t="s">
        <v>22</v>
      </c>
      <c r="C23" s="137"/>
      <c r="D23" s="154"/>
      <c r="E23" s="15" t="s">
        <v>23</v>
      </c>
      <c r="F23" s="16" t="s">
        <v>23</v>
      </c>
      <c r="G23" s="15" t="s">
        <v>23</v>
      </c>
      <c r="H23" s="15" t="s">
        <v>23</v>
      </c>
    </row>
    <row r="24" spans="1:8" x14ac:dyDescent="0.25">
      <c r="A24" s="150"/>
      <c r="B24" s="122"/>
      <c r="C24" s="149"/>
      <c r="D24" s="155"/>
      <c r="E24" s="18">
        <v>156.6</v>
      </c>
      <c r="F24" s="7">
        <f>E24*103.7%</f>
        <v>162.39419999999998</v>
      </c>
      <c r="G24" s="8">
        <f>(F24*3.3%)+F24</f>
        <v>167.75320859999999</v>
      </c>
      <c r="H24" s="8">
        <f>(G24*3.2%)+G24</f>
        <v>173.12131127519999</v>
      </c>
    </row>
    <row r="25" spans="1:8" x14ac:dyDescent="0.25">
      <c r="A25" s="150"/>
      <c r="B25" s="122"/>
      <c r="C25" s="149"/>
      <c r="D25" s="155"/>
      <c r="E25" s="15" t="s">
        <v>24</v>
      </c>
      <c r="F25" s="16" t="s">
        <v>24</v>
      </c>
      <c r="G25" s="15" t="s">
        <v>24</v>
      </c>
      <c r="H25" s="15" t="s">
        <v>24</v>
      </c>
    </row>
    <row r="26" spans="1:8" x14ac:dyDescent="0.25">
      <c r="A26" s="150"/>
      <c r="B26" s="122"/>
      <c r="C26" s="149"/>
      <c r="D26" s="155"/>
      <c r="E26" s="19">
        <v>261</v>
      </c>
      <c r="F26" s="7">
        <f>E26*103.7%</f>
        <v>270.65699999999998</v>
      </c>
      <c r="G26" s="8">
        <f>(F26*3.3%)+F26</f>
        <v>279.58868100000001</v>
      </c>
      <c r="H26" s="8">
        <f>(G26*3.2%)+G26</f>
        <v>288.535518792</v>
      </c>
    </row>
    <row r="27" spans="1:8" x14ac:dyDescent="0.25">
      <c r="A27" s="150"/>
      <c r="B27" s="122"/>
      <c r="C27" s="149"/>
      <c r="D27" s="155"/>
      <c r="E27" s="15" t="s">
        <v>25</v>
      </c>
      <c r="F27" s="16" t="s">
        <v>25</v>
      </c>
      <c r="G27" s="15" t="s">
        <v>25</v>
      </c>
      <c r="H27" s="15" t="s">
        <v>25</v>
      </c>
    </row>
    <row r="28" spans="1:8" x14ac:dyDescent="0.25">
      <c r="A28" s="150"/>
      <c r="B28" s="122"/>
      <c r="C28" s="149"/>
      <c r="D28" s="155"/>
      <c r="E28" s="19">
        <v>365.4</v>
      </c>
      <c r="F28" s="7">
        <f>E28*103.7%</f>
        <v>378.91979999999995</v>
      </c>
      <c r="G28" s="8">
        <f>(F28*3.3%)+F28</f>
        <v>391.42415339999997</v>
      </c>
      <c r="H28" s="8">
        <f>(G28*3.2%)+G28</f>
        <v>403.94972630879994</v>
      </c>
    </row>
    <row r="29" spans="1:8" x14ac:dyDescent="0.25">
      <c r="A29" s="150"/>
      <c r="B29" s="122"/>
      <c r="C29" s="149"/>
      <c r="D29" s="155"/>
      <c r="E29" s="15" t="s">
        <v>26</v>
      </c>
      <c r="F29" s="16" t="s">
        <v>26</v>
      </c>
      <c r="G29" s="15" t="s">
        <v>26</v>
      </c>
      <c r="H29" s="15" t="s">
        <v>26</v>
      </c>
    </row>
    <row r="30" spans="1:8" x14ac:dyDescent="0.25">
      <c r="A30" s="150"/>
      <c r="B30" s="122"/>
      <c r="C30" s="149"/>
      <c r="D30" s="155"/>
      <c r="E30" s="19">
        <v>469.8</v>
      </c>
      <c r="F30" s="7">
        <f>E30*103.7%</f>
        <v>487.18259999999998</v>
      </c>
      <c r="G30" s="8">
        <f>(F30*3.3%)+F30</f>
        <v>503.25962579999998</v>
      </c>
      <c r="H30" s="8">
        <f>(G30*3.2%)+G30</f>
        <v>519.36393382559993</v>
      </c>
    </row>
    <row r="31" spans="1:8" x14ac:dyDescent="0.25">
      <c r="A31" s="150"/>
      <c r="B31" s="122"/>
      <c r="C31" s="149"/>
      <c r="D31" s="155"/>
      <c r="E31" s="15" t="s">
        <v>27</v>
      </c>
      <c r="F31" s="16" t="s">
        <v>27</v>
      </c>
      <c r="G31" s="15" t="s">
        <v>27</v>
      </c>
      <c r="H31" s="15" t="s">
        <v>27</v>
      </c>
    </row>
    <row r="32" spans="1:8" x14ac:dyDescent="0.25">
      <c r="A32" s="150"/>
      <c r="B32" s="122"/>
      <c r="C32" s="149"/>
      <c r="D32" s="155"/>
      <c r="E32" s="19">
        <v>574.20000000000005</v>
      </c>
      <c r="F32" s="7">
        <f>E32*103.7%</f>
        <v>595.44539999999995</v>
      </c>
      <c r="G32" s="8">
        <f>(F32*3.3%)+F32</f>
        <v>615.09509819999994</v>
      </c>
      <c r="H32" s="8">
        <f>(G32*3.2%)+G32</f>
        <v>634.77814134239998</v>
      </c>
    </row>
    <row r="33" spans="1:8" x14ac:dyDescent="0.25">
      <c r="A33" s="150"/>
      <c r="B33" s="122"/>
      <c r="C33" s="149"/>
      <c r="D33" s="155"/>
      <c r="E33" s="15" t="s">
        <v>28</v>
      </c>
      <c r="F33" s="16" t="s">
        <v>28</v>
      </c>
      <c r="G33" s="15" t="s">
        <v>28</v>
      </c>
      <c r="H33" s="15" t="s">
        <v>28</v>
      </c>
    </row>
    <row r="34" spans="1:8" ht="14.4" thickBot="1" x14ac:dyDescent="0.3">
      <c r="A34" s="117"/>
      <c r="B34" s="124"/>
      <c r="C34" s="138"/>
      <c r="D34" s="156"/>
      <c r="E34" s="21">
        <v>678.6</v>
      </c>
      <c r="F34" s="7">
        <f>E34*103.7%</f>
        <v>703.70819999999992</v>
      </c>
      <c r="G34" s="8">
        <f>(F34*3.3%)+F34</f>
        <v>726.9305705999999</v>
      </c>
      <c r="H34" s="8">
        <f>(G34*3.2%)+G34</f>
        <v>750.19234885919991</v>
      </c>
    </row>
    <row r="35" spans="1:8" ht="69.599999999999994" thickBot="1" x14ac:dyDescent="0.3">
      <c r="A35" s="9" t="s">
        <v>29</v>
      </c>
      <c r="B35" s="133" t="s">
        <v>30</v>
      </c>
      <c r="C35" s="134"/>
      <c r="D35" s="20" t="s">
        <v>31</v>
      </c>
      <c r="E35" s="22" t="s">
        <v>32</v>
      </c>
      <c r="F35" s="23" t="s">
        <v>32</v>
      </c>
      <c r="G35" s="22" t="s">
        <v>32</v>
      </c>
      <c r="H35" s="22" t="s">
        <v>32</v>
      </c>
    </row>
    <row r="36" spans="1:8" ht="83.4" thickBot="1" x14ac:dyDescent="0.3">
      <c r="A36" s="9" t="s">
        <v>33</v>
      </c>
      <c r="B36" s="133"/>
      <c r="C36" s="134"/>
      <c r="D36" s="20"/>
      <c r="E36" s="22" t="s">
        <v>34</v>
      </c>
      <c r="F36" s="23" t="s">
        <v>34</v>
      </c>
      <c r="G36" s="22" t="s">
        <v>34</v>
      </c>
      <c r="H36" s="22" t="s">
        <v>34</v>
      </c>
    </row>
    <row r="37" spans="1:8" ht="42" thickBot="1" x14ac:dyDescent="0.3">
      <c r="A37" s="9" t="s">
        <v>35</v>
      </c>
      <c r="B37" s="133" t="s">
        <v>36</v>
      </c>
      <c r="C37" s="134"/>
      <c r="D37" s="20"/>
      <c r="E37" s="22" t="s">
        <v>37</v>
      </c>
      <c r="F37" s="23" t="s">
        <v>37</v>
      </c>
      <c r="G37" s="22" t="s">
        <v>37</v>
      </c>
      <c r="H37" s="22" t="s">
        <v>37</v>
      </c>
    </row>
    <row r="38" spans="1:8" ht="124.2" x14ac:dyDescent="0.25">
      <c r="A38" s="116" t="s">
        <v>38</v>
      </c>
      <c r="B38" s="120" t="s">
        <v>39</v>
      </c>
      <c r="C38" s="137"/>
      <c r="D38" s="116"/>
      <c r="E38" s="24" t="s">
        <v>40</v>
      </c>
      <c r="F38" s="25" t="s">
        <v>40</v>
      </c>
      <c r="G38" s="24" t="s">
        <v>40</v>
      </c>
      <c r="H38" s="24" t="s">
        <v>40</v>
      </c>
    </row>
    <row r="39" spans="1:8" ht="69" x14ac:dyDescent="0.25">
      <c r="A39" s="150"/>
      <c r="B39" s="122"/>
      <c r="C39" s="149"/>
      <c r="D39" s="150"/>
      <c r="E39" s="24" t="s">
        <v>41</v>
      </c>
      <c r="F39" s="25" t="s">
        <v>41</v>
      </c>
      <c r="G39" s="24" t="s">
        <v>41</v>
      </c>
      <c r="H39" s="24" t="s">
        <v>41</v>
      </c>
    </row>
    <row r="40" spans="1:8" ht="14.4" thickBot="1" x14ac:dyDescent="0.3">
      <c r="A40" s="117"/>
      <c r="B40" s="124"/>
      <c r="C40" s="138"/>
      <c r="D40" s="117"/>
      <c r="E40" s="10"/>
      <c r="F40" s="7">
        <f>E40*103.7%</f>
        <v>0</v>
      </c>
      <c r="G40" s="8">
        <f>F40*103.7%</f>
        <v>0</v>
      </c>
      <c r="H40" s="8">
        <f>G40*103.7%</f>
        <v>0</v>
      </c>
    </row>
    <row r="41" spans="1:8" ht="14.4" thickBot="1" x14ac:dyDescent="0.3">
      <c r="A41" s="151"/>
      <c r="B41" s="152"/>
      <c r="C41" s="152"/>
      <c r="D41" s="152"/>
      <c r="E41" s="152"/>
      <c r="F41" s="7">
        <f>E41*103.7%</f>
        <v>0</v>
      </c>
      <c r="G41" s="8">
        <f>F41*103.7%</f>
        <v>0</v>
      </c>
      <c r="H41" s="8">
        <f>G41*103.7%</f>
        <v>0</v>
      </c>
    </row>
    <row r="42" spans="1:8" ht="15" customHeight="1" thickBot="1" x14ac:dyDescent="0.3">
      <c r="A42" s="85" t="s">
        <v>112</v>
      </c>
      <c r="B42" s="86"/>
      <c r="C42" s="86"/>
      <c r="D42" s="86"/>
      <c r="E42" s="86"/>
      <c r="F42" s="86"/>
      <c r="G42" s="87"/>
    </row>
    <row r="43" spans="1:8" ht="15" customHeight="1" thickBot="1" x14ac:dyDescent="0.3">
      <c r="A43" s="9" t="s">
        <v>42</v>
      </c>
      <c r="B43" s="133" t="s">
        <v>1</v>
      </c>
      <c r="C43" s="134"/>
      <c r="D43" s="85" t="s">
        <v>43</v>
      </c>
      <c r="E43" s="86"/>
      <c r="F43" s="86"/>
      <c r="G43" s="87"/>
    </row>
    <row r="44" spans="1:8" ht="14.4" thickBot="1" x14ac:dyDescent="0.3">
      <c r="A44" s="133"/>
      <c r="B44" s="153"/>
      <c r="C44" s="134"/>
      <c r="D44" s="20"/>
      <c r="E44" s="26" t="s">
        <v>94</v>
      </c>
      <c r="F44" s="27" t="s">
        <v>93</v>
      </c>
      <c r="G44" s="26" t="s">
        <v>107</v>
      </c>
      <c r="H44" s="26" t="s">
        <v>168</v>
      </c>
    </row>
    <row r="45" spans="1:8" ht="69" x14ac:dyDescent="0.25">
      <c r="A45" s="116" t="s">
        <v>44</v>
      </c>
      <c r="B45" s="120" t="s">
        <v>45</v>
      </c>
      <c r="C45" s="137"/>
      <c r="D45" s="116"/>
      <c r="E45" s="24" t="s">
        <v>47</v>
      </c>
      <c r="F45" s="79" t="s">
        <v>47</v>
      </c>
      <c r="G45" s="82" t="s">
        <v>47</v>
      </c>
      <c r="H45" s="82" t="s">
        <v>47</v>
      </c>
    </row>
    <row r="46" spans="1:8" x14ac:dyDescent="0.25">
      <c r="A46" s="150"/>
      <c r="B46" s="122"/>
      <c r="C46" s="149"/>
      <c r="D46" s="150"/>
      <c r="E46" s="28"/>
      <c r="F46" s="80"/>
      <c r="G46" s="83"/>
      <c r="H46" s="83"/>
    </row>
    <row r="47" spans="1:8" x14ac:dyDescent="0.25">
      <c r="A47" s="150"/>
      <c r="B47" s="122"/>
      <c r="C47" s="149"/>
      <c r="D47" s="150"/>
      <c r="E47" s="28"/>
      <c r="F47" s="80"/>
      <c r="G47" s="83"/>
      <c r="H47" s="83"/>
    </row>
    <row r="48" spans="1:8" x14ac:dyDescent="0.25">
      <c r="A48" s="150"/>
      <c r="B48" s="122"/>
      <c r="C48" s="149"/>
      <c r="D48" s="150"/>
      <c r="E48" s="24" t="s">
        <v>48</v>
      </c>
      <c r="F48" s="80"/>
      <c r="G48" s="83"/>
      <c r="H48" s="83"/>
    </row>
    <row r="49" spans="1:8" x14ac:dyDescent="0.25">
      <c r="A49" s="150"/>
      <c r="B49" s="122"/>
      <c r="C49" s="149"/>
      <c r="D49" s="150"/>
      <c r="E49" s="29"/>
      <c r="F49" s="80"/>
      <c r="G49" s="83"/>
      <c r="H49" s="83"/>
    </row>
    <row r="50" spans="1:8" x14ac:dyDescent="0.25">
      <c r="A50" s="150"/>
      <c r="B50" s="122"/>
      <c r="C50" s="149"/>
      <c r="D50" s="150"/>
      <c r="E50" s="29"/>
      <c r="F50" s="80"/>
      <c r="G50" s="83"/>
      <c r="H50" s="83"/>
    </row>
    <row r="51" spans="1:8" x14ac:dyDescent="0.25">
      <c r="A51" s="150"/>
      <c r="B51" s="122"/>
      <c r="C51" s="149"/>
      <c r="D51" s="150"/>
      <c r="E51" s="29"/>
      <c r="F51" s="80"/>
      <c r="G51" s="83"/>
      <c r="H51" s="83"/>
    </row>
    <row r="52" spans="1:8" x14ac:dyDescent="0.25">
      <c r="A52" s="150"/>
      <c r="B52" s="122"/>
      <c r="C52" s="149"/>
      <c r="D52" s="150"/>
      <c r="E52" s="29"/>
      <c r="F52" s="81"/>
      <c r="G52" s="84"/>
      <c r="H52" s="84"/>
    </row>
    <row r="53" spans="1:8" ht="14.4" thickBot="1" x14ac:dyDescent="0.3">
      <c r="A53" s="117"/>
      <c r="B53" s="124" t="s">
        <v>46</v>
      </c>
      <c r="C53" s="138"/>
      <c r="D53" s="117"/>
      <c r="E53" s="30"/>
      <c r="F53" s="31" t="s">
        <v>48</v>
      </c>
      <c r="G53" s="24" t="s">
        <v>48</v>
      </c>
      <c r="H53" s="24" t="s">
        <v>48</v>
      </c>
    </row>
    <row r="54" spans="1:8" ht="69.599999999999994" thickBot="1" x14ac:dyDescent="0.3">
      <c r="A54" s="9" t="s">
        <v>49</v>
      </c>
      <c r="B54" s="133" t="s">
        <v>50</v>
      </c>
      <c r="C54" s="134"/>
      <c r="D54" s="20"/>
      <c r="E54" s="22" t="s">
        <v>50</v>
      </c>
      <c r="F54" s="32" t="s">
        <v>50</v>
      </c>
      <c r="G54" s="22" t="s">
        <v>50</v>
      </c>
      <c r="H54" s="22" t="s">
        <v>50</v>
      </c>
    </row>
    <row r="55" spans="1:8" ht="69.599999999999994" thickBot="1" x14ac:dyDescent="0.3">
      <c r="A55" s="9" t="s">
        <v>51</v>
      </c>
      <c r="B55" s="133" t="s">
        <v>50</v>
      </c>
      <c r="C55" s="134"/>
      <c r="D55" s="20"/>
      <c r="E55" s="22" t="s">
        <v>50</v>
      </c>
      <c r="F55" s="32" t="s">
        <v>50</v>
      </c>
      <c r="G55" s="22" t="s">
        <v>50</v>
      </c>
      <c r="H55" s="22" t="s">
        <v>50</v>
      </c>
    </row>
    <row r="56" spans="1:8" ht="28.2" thickBot="1" x14ac:dyDescent="0.3">
      <c r="A56" s="9" t="s">
        <v>52</v>
      </c>
      <c r="B56" s="133" t="s">
        <v>53</v>
      </c>
      <c r="C56" s="134"/>
      <c r="D56" s="20"/>
      <c r="E56" s="22" t="s">
        <v>54</v>
      </c>
      <c r="F56" s="32" t="s">
        <v>54</v>
      </c>
      <c r="G56" s="22" t="s">
        <v>54</v>
      </c>
      <c r="H56" s="22" t="s">
        <v>54</v>
      </c>
    </row>
    <row r="57" spans="1:8" ht="28.8" customHeight="1" x14ac:dyDescent="0.25">
      <c r="A57" s="94" t="s">
        <v>55</v>
      </c>
      <c r="B57" s="95"/>
      <c r="C57" s="95"/>
      <c r="D57" s="95"/>
      <c r="E57" s="95"/>
      <c r="F57" s="95"/>
      <c r="G57" s="96"/>
    </row>
    <row r="58" spans="1:8" ht="43.2" customHeight="1" thickBot="1" x14ac:dyDescent="0.3">
      <c r="A58" s="94" t="s">
        <v>56</v>
      </c>
      <c r="B58" s="95"/>
      <c r="C58" s="95"/>
      <c r="D58" s="95"/>
      <c r="E58" s="95"/>
      <c r="F58" s="95"/>
      <c r="G58" s="96"/>
    </row>
    <row r="59" spans="1:8" ht="14.4" thickBot="1" x14ac:dyDescent="0.3">
      <c r="A59" s="147"/>
      <c r="B59" s="148"/>
      <c r="C59" s="148"/>
      <c r="D59" s="148"/>
      <c r="E59" s="148"/>
      <c r="F59" s="33">
        <f>E59*103.7%</f>
        <v>0</v>
      </c>
      <c r="G59" s="8">
        <f>F59*103.7%</f>
        <v>0</v>
      </c>
      <c r="H59" s="8">
        <f>G59*103.7%</f>
        <v>0</v>
      </c>
    </row>
    <row r="60" spans="1:8" ht="14.4" thickBot="1" x14ac:dyDescent="0.3">
      <c r="A60" s="141" t="s">
        <v>57</v>
      </c>
      <c r="B60" s="142"/>
      <c r="C60" s="142"/>
      <c r="D60" s="142"/>
      <c r="E60" s="142"/>
      <c r="F60" s="33">
        <f>E60*103.7%</f>
        <v>0</v>
      </c>
      <c r="G60" s="8">
        <f>F60*103.7%</f>
        <v>0</v>
      </c>
      <c r="H60" s="8">
        <f>G60*103.7%</f>
        <v>0</v>
      </c>
    </row>
    <row r="61" spans="1:8" ht="71.400000000000006" customHeight="1" x14ac:dyDescent="0.25">
      <c r="A61" s="143" t="s">
        <v>58</v>
      </c>
      <c r="B61" s="120" t="s">
        <v>59</v>
      </c>
      <c r="C61" s="137"/>
      <c r="D61" s="85" t="s">
        <v>169</v>
      </c>
      <c r="E61" s="86"/>
      <c r="F61" s="86"/>
      <c r="G61" s="87"/>
    </row>
    <row r="62" spans="1:8" ht="28.8" customHeight="1" thickBot="1" x14ac:dyDescent="0.3">
      <c r="A62" s="144"/>
      <c r="B62" s="124"/>
      <c r="C62" s="138"/>
      <c r="D62" s="145" t="s">
        <v>60</v>
      </c>
      <c r="E62" s="146"/>
      <c r="F62" s="36" t="s">
        <v>60</v>
      </c>
      <c r="G62" s="35" t="s">
        <v>60</v>
      </c>
      <c r="H62" s="35" t="s">
        <v>60</v>
      </c>
    </row>
    <row r="63" spans="1:8" ht="28.2" thickBot="1" x14ac:dyDescent="0.3">
      <c r="A63" s="9" t="s">
        <v>61</v>
      </c>
      <c r="B63" s="133"/>
      <c r="C63" s="134"/>
      <c r="D63" s="37"/>
      <c r="E63" s="14">
        <v>1044</v>
      </c>
      <c r="F63" s="33">
        <f>E63*103.7%</f>
        <v>1082.6279999999999</v>
      </c>
      <c r="G63" s="8">
        <f>F63*103.3%</f>
        <v>1118.3547239999998</v>
      </c>
      <c r="H63" s="8">
        <f>G63*103.2%</f>
        <v>1154.1420751679998</v>
      </c>
    </row>
    <row r="64" spans="1:8" ht="69.599999999999994" thickBot="1" x14ac:dyDescent="0.3">
      <c r="A64" s="9" t="s">
        <v>62</v>
      </c>
      <c r="B64" s="133"/>
      <c r="C64" s="134"/>
      <c r="D64" s="37"/>
      <c r="E64" s="22" t="s">
        <v>63</v>
      </c>
      <c r="F64" s="32" t="s">
        <v>95</v>
      </c>
      <c r="G64" s="22" t="s">
        <v>108</v>
      </c>
      <c r="H64" s="22" t="s">
        <v>109</v>
      </c>
    </row>
    <row r="65" spans="1:8" ht="41.4" x14ac:dyDescent="0.25">
      <c r="A65" s="38" t="s">
        <v>64</v>
      </c>
      <c r="B65" s="120"/>
      <c r="C65" s="137"/>
      <c r="D65" s="116"/>
      <c r="E65" s="139">
        <v>1215</v>
      </c>
      <c r="F65" s="33">
        <f>E65*103.7%</f>
        <v>1259.9549999999999</v>
      </c>
      <c r="G65" s="8">
        <f>F65*103.3%</f>
        <v>1301.5335149999999</v>
      </c>
      <c r="H65" s="8">
        <f>G65*103.2%</f>
        <v>1343.1825874799999</v>
      </c>
    </row>
    <row r="66" spans="1:8" ht="14.4" thickBot="1" x14ac:dyDescent="0.3">
      <c r="A66" s="34" t="s">
        <v>65</v>
      </c>
      <c r="B66" s="124"/>
      <c r="C66" s="138"/>
      <c r="D66" s="117"/>
      <c r="E66" s="140"/>
      <c r="F66" s="33">
        <f>E66*103.7%</f>
        <v>0</v>
      </c>
      <c r="G66" s="8">
        <f>F66*103.7%</f>
        <v>0</v>
      </c>
      <c r="H66" s="8">
        <f>G66*103.7%</f>
        <v>0</v>
      </c>
    </row>
    <row r="67" spans="1:8" ht="41.4" x14ac:dyDescent="0.25">
      <c r="A67" s="38" t="s">
        <v>64</v>
      </c>
      <c r="B67" s="120"/>
      <c r="C67" s="137"/>
      <c r="D67" s="116"/>
      <c r="E67" s="18">
        <v>2230</v>
      </c>
      <c r="F67" s="33">
        <f>E67*103.7%</f>
        <v>2312.5099999999998</v>
      </c>
      <c r="G67" s="8">
        <f>F67*103.3%</f>
        <v>2388.8228299999996</v>
      </c>
      <c r="H67" s="8">
        <f>G67*103.2%</f>
        <v>2465.2651605599995</v>
      </c>
    </row>
    <row r="68" spans="1:8" ht="28.2" thickBot="1" x14ac:dyDescent="0.3">
      <c r="A68" s="34" t="s">
        <v>66</v>
      </c>
      <c r="B68" s="124"/>
      <c r="C68" s="138"/>
      <c r="D68" s="117"/>
      <c r="E68" s="22" t="s">
        <v>67</v>
      </c>
      <c r="F68" s="32" t="s">
        <v>67</v>
      </c>
      <c r="G68" s="22" t="s">
        <v>67</v>
      </c>
      <c r="H68" s="22" t="s">
        <v>67</v>
      </c>
    </row>
    <row r="69" spans="1:8" ht="14.4" thickBot="1" x14ac:dyDescent="0.3">
      <c r="A69" s="133" t="s">
        <v>68</v>
      </c>
      <c r="B69" s="134"/>
      <c r="C69" s="41"/>
      <c r="D69" s="135" t="s">
        <v>94</v>
      </c>
      <c r="E69" s="136"/>
      <c r="F69" s="43" t="s">
        <v>93</v>
      </c>
      <c r="G69" s="42" t="s">
        <v>107</v>
      </c>
      <c r="H69" s="42" t="s">
        <v>168</v>
      </c>
    </row>
    <row r="70" spans="1:8" ht="28.8" customHeight="1" thickBot="1" x14ac:dyDescent="0.3">
      <c r="A70" s="105" t="s">
        <v>113</v>
      </c>
      <c r="B70" s="106"/>
      <c r="C70" s="13"/>
      <c r="D70" s="111">
        <v>426.95</v>
      </c>
      <c r="E70" s="112"/>
      <c r="F70" s="33">
        <f>D70*103.7%</f>
        <v>442.74714999999998</v>
      </c>
      <c r="G70" s="8">
        <f>F70*103.3%</f>
        <v>457.35780594999994</v>
      </c>
      <c r="H70" s="8">
        <f>G70*103.2%</f>
        <v>471.99325574039995</v>
      </c>
    </row>
    <row r="71" spans="1:8" ht="14.4" thickBot="1" x14ac:dyDescent="0.3">
      <c r="A71" s="105" t="s">
        <v>114</v>
      </c>
      <c r="B71" s="106"/>
      <c r="C71" s="13"/>
      <c r="D71" s="111">
        <v>426.95</v>
      </c>
      <c r="E71" s="112"/>
      <c r="F71" s="33">
        <f>D71*103.7%</f>
        <v>442.74714999999998</v>
      </c>
      <c r="G71" s="8">
        <f>F71*103.3%</f>
        <v>457.35780594999994</v>
      </c>
      <c r="H71" s="8">
        <f>G71*103.2%</f>
        <v>471.99325574039995</v>
      </c>
    </row>
    <row r="72" spans="1:8" ht="14.4" thickBot="1" x14ac:dyDescent="0.3">
      <c r="A72" s="105" t="s">
        <v>115</v>
      </c>
      <c r="B72" s="106"/>
      <c r="C72" s="13"/>
      <c r="D72" s="111">
        <v>426.95</v>
      </c>
      <c r="E72" s="112"/>
      <c r="F72" s="33">
        <f>D72*103.7%</f>
        <v>442.74714999999998</v>
      </c>
      <c r="G72" s="8">
        <f>F72*103.3%</f>
        <v>457.35780594999994</v>
      </c>
      <c r="H72" s="8">
        <f>G72*103.2%</f>
        <v>471.99325574039995</v>
      </c>
    </row>
    <row r="73" spans="1:8" ht="14.4" thickBot="1" x14ac:dyDescent="0.3">
      <c r="A73" s="105" t="s">
        <v>116</v>
      </c>
      <c r="B73" s="106"/>
      <c r="C73" s="13"/>
      <c r="D73" s="111">
        <v>426.95</v>
      </c>
      <c r="E73" s="112"/>
      <c r="F73" s="33">
        <f>D73*103.7%</f>
        <v>442.74714999999998</v>
      </c>
      <c r="G73" s="8">
        <f>F73*103.3%</f>
        <v>457.35780594999994</v>
      </c>
      <c r="H73" s="8">
        <f>G73*103.2%</f>
        <v>471.99325574039995</v>
      </c>
    </row>
    <row r="74" spans="1:8" ht="43.2" customHeight="1" thickBot="1" x14ac:dyDescent="0.3">
      <c r="A74" s="105" t="s">
        <v>117</v>
      </c>
      <c r="B74" s="106"/>
      <c r="C74" s="13"/>
      <c r="D74" s="111">
        <v>426.95</v>
      </c>
      <c r="E74" s="112"/>
      <c r="F74" s="33">
        <f>D74*103.7%</f>
        <v>442.74714999999998</v>
      </c>
      <c r="G74" s="8">
        <f>F74*103.3%</f>
        <v>457.35780594999994</v>
      </c>
      <c r="H74" s="8">
        <f>G74*103.2%</f>
        <v>471.99325574039995</v>
      </c>
    </row>
    <row r="75" spans="1:8" ht="28.8" customHeight="1" thickBot="1" x14ac:dyDescent="0.3">
      <c r="A75" s="105" t="s">
        <v>118</v>
      </c>
      <c r="B75" s="106"/>
      <c r="C75" s="13"/>
      <c r="D75" s="107" t="s">
        <v>96</v>
      </c>
      <c r="E75" s="108"/>
      <c r="F75" s="45" t="s">
        <v>213</v>
      </c>
      <c r="G75" s="46" t="s">
        <v>214</v>
      </c>
      <c r="H75" s="46" t="s">
        <v>215</v>
      </c>
    </row>
    <row r="76" spans="1:8" ht="28.8" customHeight="1" thickBot="1" x14ac:dyDescent="0.3">
      <c r="A76" s="105" t="s">
        <v>119</v>
      </c>
      <c r="B76" s="106"/>
      <c r="C76" s="13"/>
      <c r="D76" s="111">
        <v>313.2</v>
      </c>
      <c r="E76" s="112"/>
      <c r="F76" s="33">
        <f>D76*103.7%</f>
        <v>324.78839999999997</v>
      </c>
      <c r="G76" s="8">
        <f>F76*103.3%</f>
        <v>335.50641719999993</v>
      </c>
      <c r="H76" s="8">
        <f>G76*103.2%</f>
        <v>346.24262255039991</v>
      </c>
    </row>
    <row r="77" spans="1:8" ht="43.2" customHeight="1" thickBot="1" x14ac:dyDescent="0.3">
      <c r="A77" s="105" t="s">
        <v>120</v>
      </c>
      <c r="B77" s="106"/>
      <c r="C77" s="13"/>
      <c r="D77" s="111">
        <v>469.8</v>
      </c>
      <c r="E77" s="112"/>
      <c r="F77" s="33">
        <f>D77*103.7%</f>
        <v>487.18259999999998</v>
      </c>
      <c r="G77" s="8">
        <f>F77*103.3%</f>
        <v>503.25962579999992</v>
      </c>
      <c r="H77" s="8">
        <f>G77*103.2%</f>
        <v>519.36393382559993</v>
      </c>
    </row>
    <row r="78" spans="1:8" ht="43.2" customHeight="1" thickBot="1" x14ac:dyDescent="0.3">
      <c r="A78" s="105" t="s">
        <v>121</v>
      </c>
      <c r="B78" s="106"/>
      <c r="C78" s="13"/>
      <c r="D78" s="111">
        <v>835.2</v>
      </c>
      <c r="E78" s="112"/>
      <c r="F78" s="33">
        <f>D78*103.7%</f>
        <v>866.10239999999999</v>
      </c>
      <c r="G78" s="8">
        <f>F78*103.3%</f>
        <v>894.68377919999989</v>
      </c>
      <c r="H78" s="8">
        <f>G78*103.2%</f>
        <v>923.31366013439992</v>
      </c>
    </row>
    <row r="79" spans="1:8" ht="28.8" customHeight="1" thickBot="1" x14ac:dyDescent="0.3">
      <c r="A79" s="105" t="s">
        <v>122</v>
      </c>
      <c r="B79" s="106"/>
      <c r="C79" s="13"/>
      <c r="D79" s="109" t="s">
        <v>97</v>
      </c>
      <c r="E79" s="110"/>
      <c r="F79" s="45" t="s">
        <v>195</v>
      </c>
      <c r="G79" s="46" t="s">
        <v>196</v>
      </c>
      <c r="H79" s="46" t="s">
        <v>197</v>
      </c>
    </row>
    <row r="80" spans="1:8" ht="43.2" customHeight="1" thickBot="1" x14ac:dyDescent="0.3">
      <c r="A80" s="105" t="s">
        <v>123</v>
      </c>
      <c r="B80" s="106"/>
      <c r="C80" s="13"/>
      <c r="D80" s="109" t="s">
        <v>98</v>
      </c>
      <c r="E80" s="110"/>
      <c r="F80" s="45" t="s">
        <v>198</v>
      </c>
      <c r="G80" s="46" t="s">
        <v>199</v>
      </c>
      <c r="H80" s="46" t="s">
        <v>200</v>
      </c>
    </row>
    <row r="81" spans="1:8" ht="43.2" customHeight="1" thickBot="1" x14ac:dyDescent="0.3">
      <c r="A81" s="105" t="s">
        <v>124</v>
      </c>
      <c r="B81" s="106"/>
      <c r="C81" s="13"/>
      <c r="D81" s="109" t="s">
        <v>101</v>
      </c>
      <c r="E81" s="110"/>
      <c r="F81" s="45" t="s">
        <v>201</v>
      </c>
      <c r="G81" s="46" t="s">
        <v>202</v>
      </c>
      <c r="H81" s="46" t="s">
        <v>203</v>
      </c>
    </row>
    <row r="82" spans="1:8" ht="43.2" customHeight="1" thickBot="1" x14ac:dyDescent="0.3">
      <c r="A82" s="105" t="s">
        <v>125</v>
      </c>
      <c r="B82" s="106"/>
      <c r="C82" s="13"/>
      <c r="D82" s="109" t="s">
        <v>99</v>
      </c>
      <c r="E82" s="110"/>
      <c r="F82" s="45" t="s">
        <v>204</v>
      </c>
      <c r="G82" s="46" t="s">
        <v>205</v>
      </c>
      <c r="H82" s="46" t="s">
        <v>206</v>
      </c>
    </row>
    <row r="83" spans="1:8" ht="57.6" customHeight="1" thickBot="1" x14ac:dyDescent="0.3">
      <c r="A83" s="105" t="s">
        <v>126</v>
      </c>
      <c r="B83" s="106"/>
      <c r="C83" s="13"/>
      <c r="D83" s="109" t="s">
        <v>69</v>
      </c>
      <c r="E83" s="110"/>
      <c r="F83" s="45" t="s">
        <v>207</v>
      </c>
      <c r="G83" s="46" t="s">
        <v>208</v>
      </c>
      <c r="H83" s="46" t="s">
        <v>209</v>
      </c>
    </row>
    <row r="84" spans="1:8" ht="57.6" customHeight="1" thickBot="1" x14ac:dyDescent="0.3">
      <c r="A84" s="105" t="s">
        <v>127</v>
      </c>
      <c r="B84" s="106"/>
      <c r="C84" s="13"/>
      <c r="D84" s="109" t="s">
        <v>100</v>
      </c>
      <c r="E84" s="110"/>
      <c r="F84" s="45" t="s">
        <v>210</v>
      </c>
      <c r="G84" s="46" t="s">
        <v>211</v>
      </c>
      <c r="H84" s="46" t="s">
        <v>212</v>
      </c>
    </row>
    <row r="85" spans="1:8" ht="28.8" customHeight="1" thickBot="1" x14ac:dyDescent="0.3">
      <c r="A85" s="105" t="s">
        <v>128</v>
      </c>
      <c r="B85" s="106"/>
      <c r="C85" s="13"/>
      <c r="D85" s="111">
        <v>417.6</v>
      </c>
      <c r="E85" s="112"/>
      <c r="F85" s="33">
        <f>D85*103.7%</f>
        <v>433.05119999999999</v>
      </c>
      <c r="G85" s="8">
        <f>F85*103.7%</f>
        <v>449.07409439999998</v>
      </c>
      <c r="H85" s="8">
        <f>G85*103.7%</f>
        <v>465.68983589279992</v>
      </c>
    </row>
    <row r="86" spans="1:8" ht="43.2" customHeight="1" thickBot="1" x14ac:dyDescent="0.3">
      <c r="A86" s="105" t="s">
        <v>129</v>
      </c>
      <c r="B86" s="106"/>
      <c r="C86" s="13"/>
      <c r="D86" s="111">
        <v>417.6</v>
      </c>
      <c r="E86" s="112"/>
      <c r="F86" s="33">
        <f>D86*103.7%</f>
        <v>433.05119999999999</v>
      </c>
      <c r="G86" s="8">
        <f>F86*103.7%</f>
        <v>449.07409439999998</v>
      </c>
      <c r="H86" s="8">
        <f>G86*103.7%</f>
        <v>465.68983589279992</v>
      </c>
    </row>
    <row r="87" spans="1:8" ht="28.8" customHeight="1" thickBot="1" x14ac:dyDescent="0.3">
      <c r="A87" s="105" t="s">
        <v>130</v>
      </c>
      <c r="B87" s="106"/>
      <c r="C87" s="13"/>
      <c r="D87" s="109" t="s">
        <v>101</v>
      </c>
      <c r="E87" s="110"/>
      <c r="F87" s="45" t="s">
        <v>189</v>
      </c>
      <c r="G87" s="46" t="s">
        <v>190</v>
      </c>
      <c r="H87" s="46" t="s">
        <v>191</v>
      </c>
    </row>
    <row r="88" spans="1:8" ht="28.8" customHeight="1" thickBot="1" x14ac:dyDescent="0.3">
      <c r="A88" s="105" t="s">
        <v>131</v>
      </c>
      <c r="B88" s="106"/>
      <c r="C88" s="13"/>
      <c r="D88" s="109" t="s">
        <v>101</v>
      </c>
      <c r="E88" s="110"/>
      <c r="F88" s="45" t="s">
        <v>189</v>
      </c>
      <c r="G88" s="46" t="s">
        <v>190</v>
      </c>
      <c r="H88" s="46" t="s">
        <v>191</v>
      </c>
    </row>
    <row r="89" spans="1:8" ht="43.2" customHeight="1" thickBot="1" x14ac:dyDescent="0.3">
      <c r="A89" s="105" t="s">
        <v>132</v>
      </c>
      <c r="B89" s="106"/>
      <c r="C89" s="13"/>
      <c r="D89" s="109" t="s">
        <v>101</v>
      </c>
      <c r="E89" s="110"/>
      <c r="F89" s="45" t="s">
        <v>189</v>
      </c>
      <c r="G89" s="46" t="s">
        <v>190</v>
      </c>
      <c r="H89" s="46" t="s">
        <v>191</v>
      </c>
    </row>
    <row r="90" spans="1:8" ht="43.2" customHeight="1" thickBot="1" x14ac:dyDescent="0.3">
      <c r="A90" s="105" t="s">
        <v>133</v>
      </c>
      <c r="B90" s="106"/>
      <c r="C90" s="13"/>
      <c r="D90" s="111">
        <v>417.6</v>
      </c>
      <c r="E90" s="112"/>
      <c r="F90" s="33">
        <f>D90*103.7%</f>
        <v>433.05119999999999</v>
      </c>
      <c r="G90" s="8">
        <f>F90*103.3%</f>
        <v>447.34188959999994</v>
      </c>
      <c r="H90" s="8">
        <f>G90*103.2%</f>
        <v>461.65683006719996</v>
      </c>
    </row>
    <row r="91" spans="1:8" ht="57.6" customHeight="1" thickBot="1" x14ac:dyDescent="0.3">
      <c r="A91" s="105" t="s">
        <v>134</v>
      </c>
      <c r="B91" s="106"/>
      <c r="C91" s="13"/>
      <c r="D91" s="111">
        <v>1252.8</v>
      </c>
      <c r="E91" s="112"/>
      <c r="F91" s="33">
        <f>D91*103.7%</f>
        <v>1299.1535999999999</v>
      </c>
      <c r="G91" s="8">
        <f>F91*103.3%</f>
        <v>1342.0256687999997</v>
      </c>
      <c r="H91" s="8">
        <f>G91*103.2%</f>
        <v>1384.9704902015997</v>
      </c>
    </row>
    <row r="92" spans="1:8" ht="28.8" customHeight="1" thickBot="1" x14ac:dyDescent="0.3">
      <c r="A92" s="105" t="s">
        <v>135</v>
      </c>
      <c r="B92" s="106"/>
      <c r="C92" s="13"/>
      <c r="D92" s="111">
        <v>626.4</v>
      </c>
      <c r="E92" s="112"/>
      <c r="F92" s="33">
        <f>D92*103.7%</f>
        <v>649.57679999999993</v>
      </c>
      <c r="G92" s="8">
        <f>F92*103.3%</f>
        <v>671.01283439999986</v>
      </c>
      <c r="H92" s="8">
        <f>G92*103.2%</f>
        <v>692.48524510079983</v>
      </c>
    </row>
    <row r="93" spans="1:8" ht="28.8" customHeight="1" thickBot="1" x14ac:dyDescent="0.3">
      <c r="A93" s="105" t="s">
        <v>136</v>
      </c>
      <c r="B93" s="106"/>
      <c r="C93" s="13"/>
      <c r="D93" s="111">
        <v>522</v>
      </c>
      <c r="E93" s="112"/>
      <c r="F93" s="33">
        <f>D93*103.7%</f>
        <v>541.31399999999996</v>
      </c>
      <c r="G93" s="8">
        <f>F93*103.3%</f>
        <v>559.1773619999999</v>
      </c>
      <c r="H93" s="8">
        <f>G93*103.2%</f>
        <v>577.0710375839999</v>
      </c>
    </row>
    <row r="94" spans="1:8" ht="28.8" customHeight="1" thickBot="1" x14ac:dyDescent="0.3">
      <c r="A94" s="105" t="s">
        <v>137</v>
      </c>
      <c r="B94" s="106"/>
      <c r="C94" s="13"/>
      <c r="D94" s="109" t="s">
        <v>170</v>
      </c>
      <c r="E94" s="110"/>
      <c r="F94" s="45" t="s">
        <v>189</v>
      </c>
      <c r="G94" s="46" t="s">
        <v>190</v>
      </c>
      <c r="H94" s="46" t="s">
        <v>191</v>
      </c>
    </row>
    <row r="95" spans="1:8" ht="28.8" customHeight="1" thickBot="1" x14ac:dyDescent="0.3">
      <c r="A95" s="105" t="s">
        <v>138</v>
      </c>
      <c r="B95" s="106"/>
      <c r="C95" s="13"/>
      <c r="D95" s="109" t="s">
        <v>101</v>
      </c>
      <c r="E95" s="110"/>
      <c r="F95" s="45" t="s">
        <v>189</v>
      </c>
      <c r="G95" s="46" t="s">
        <v>190</v>
      </c>
      <c r="H95" s="46" t="s">
        <v>191</v>
      </c>
    </row>
    <row r="96" spans="1:8" ht="14.4" customHeight="1" x14ac:dyDescent="0.25">
      <c r="A96" s="97" t="s">
        <v>139</v>
      </c>
      <c r="B96" s="98"/>
      <c r="C96" s="116"/>
      <c r="D96" s="90" t="s">
        <v>102</v>
      </c>
      <c r="E96" s="91"/>
      <c r="F96" s="47" t="s">
        <v>189</v>
      </c>
      <c r="G96" s="48" t="s">
        <v>190</v>
      </c>
      <c r="H96" s="48" t="s">
        <v>191</v>
      </c>
    </row>
    <row r="97" spans="1:8" ht="14.4" thickBot="1" x14ac:dyDescent="0.3">
      <c r="A97" s="99"/>
      <c r="B97" s="100"/>
      <c r="C97" s="117"/>
      <c r="D97" s="49"/>
      <c r="E97" s="22"/>
      <c r="F97" s="50"/>
      <c r="G97" s="51"/>
      <c r="H97" s="51"/>
    </row>
    <row r="98" spans="1:8" ht="57.6" customHeight="1" thickBot="1" x14ac:dyDescent="0.3">
      <c r="A98" s="105" t="s">
        <v>140</v>
      </c>
      <c r="B98" s="106"/>
      <c r="C98" s="13"/>
      <c r="D98" s="44">
        <v>626.4</v>
      </c>
      <c r="E98" s="52"/>
      <c r="F98" s="53">
        <f>D98*103.7%</f>
        <v>649.57679999999993</v>
      </c>
      <c r="G98" s="54">
        <f>F98*103.3%</f>
        <v>671.01283439999986</v>
      </c>
      <c r="H98" s="54">
        <f>G98*103.3%</f>
        <v>693.15625793519985</v>
      </c>
    </row>
    <row r="99" spans="1:8" ht="57.6" customHeight="1" thickBot="1" x14ac:dyDescent="0.3">
      <c r="A99" s="105" t="s">
        <v>141</v>
      </c>
      <c r="B99" s="106"/>
      <c r="C99" s="13"/>
      <c r="D99" s="109" t="s">
        <v>171</v>
      </c>
      <c r="E99" s="110"/>
      <c r="F99" s="45" t="s">
        <v>194</v>
      </c>
      <c r="G99" s="46" t="s">
        <v>193</v>
      </c>
      <c r="H99" s="46" t="s">
        <v>192</v>
      </c>
    </row>
    <row r="100" spans="1:8" ht="28.2" customHeight="1" x14ac:dyDescent="0.25">
      <c r="A100" s="97" t="s">
        <v>142</v>
      </c>
      <c r="B100" s="98"/>
      <c r="C100" s="101"/>
      <c r="D100" s="55">
        <v>730.8</v>
      </c>
      <c r="E100" s="56"/>
      <c r="F100" s="57">
        <f>D100*103.7%</f>
        <v>757.8395999999999</v>
      </c>
      <c r="G100" s="39">
        <f>F100*103.3%</f>
        <v>782.84830679999982</v>
      </c>
      <c r="H100" s="39">
        <f>G100*103.3%</f>
        <v>808.68230092439978</v>
      </c>
    </row>
    <row r="101" spans="1:8" x14ac:dyDescent="0.25">
      <c r="A101" s="128"/>
      <c r="B101" s="131"/>
      <c r="C101" s="132"/>
      <c r="D101" s="58"/>
      <c r="E101" s="18"/>
      <c r="F101" s="59"/>
      <c r="G101" s="60"/>
      <c r="H101" s="60"/>
    </row>
    <row r="102" spans="1:8" x14ac:dyDescent="0.25">
      <c r="A102" s="128"/>
      <c r="B102" s="131"/>
      <c r="C102" s="132"/>
      <c r="D102" s="58"/>
      <c r="E102" s="18"/>
      <c r="F102" s="59"/>
      <c r="G102" s="60"/>
      <c r="H102" s="60"/>
    </row>
    <row r="103" spans="1:8" ht="14.4" thickBot="1" x14ac:dyDescent="0.3">
      <c r="A103" s="99"/>
      <c r="B103" s="100"/>
      <c r="C103" s="102"/>
      <c r="D103" s="61"/>
      <c r="E103" s="14"/>
      <c r="F103" s="62"/>
      <c r="G103" s="40"/>
      <c r="H103" s="40"/>
    </row>
    <row r="104" spans="1:8" ht="57.6" customHeight="1" thickBot="1" x14ac:dyDescent="0.3">
      <c r="A104" s="105" t="s">
        <v>143</v>
      </c>
      <c r="B104" s="106"/>
      <c r="C104" s="13"/>
      <c r="D104" s="109" t="s">
        <v>70</v>
      </c>
      <c r="E104" s="110"/>
      <c r="F104" s="45" t="s">
        <v>173</v>
      </c>
      <c r="G104" s="46" t="s">
        <v>174</v>
      </c>
      <c r="H104" s="46" t="s">
        <v>175</v>
      </c>
    </row>
    <row r="105" spans="1:8" ht="72" customHeight="1" thickBot="1" x14ac:dyDescent="0.3">
      <c r="A105" s="105" t="s">
        <v>144</v>
      </c>
      <c r="B105" s="106"/>
      <c r="C105" s="13"/>
      <c r="D105" s="109" t="s">
        <v>103</v>
      </c>
      <c r="E105" s="110"/>
      <c r="F105" s="45" t="s">
        <v>176</v>
      </c>
      <c r="G105" s="46" t="s">
        <v>177</v>
      </c>
      <c r="H105" s="46" t="s">
        <v>178</v>
      </c>
    </row>
    <row r="106" spans="1:8" ht="28.8" customHeight="1" thickBot="1" x14ac:dyDescent="0.3">
      <c r="A106" s="105" t="s">
        <v>145</v>
      </c>
      <c r="B106" s="106"/>
      <c r="C106" s="13"/>
      <c r="D106" s="111">
        <v>871.95</v>
      </c>
      <c r="E106" s="112"/>
      <c r="F106" s="33">
        <f>D106*103.7%</f>
        <v>904.21214999999995</v>
      </c>
      <c r="G106" s="8">
        <f>F106*103.3%</f>
        <v>934.05115094999985</v>
      </c>
      <c r="H106" s="8">
        <f>G106*103.2%</f>
        <v>963.94078778039989</v>
      </c>
    </row>
    <row r="107" spans="1:8" ht="28.8" customHeight="1" thickBot="1" x14ac:dyDescent="0.3">
      <c r="A107" s="105" t="s">
        <v>146</v>
      </c>
      <c r="B107" s="106"/>
      <c r="C107" s="13"/>
      <c r="D107" s="111">
        <v>871.95</v>
      </c>
      <c r="E107" s="112"/>
      <c r="F107" s="33">
        <f>D107*103.7%</f>
        <v>904.21214999999995</v>
      </c>
      <c r="G107" s="8">
        <f>F107*103.3%</f>
        <v>934.05115094999985</v>
      </c>
      <c r="H107" s="8">
        <f>G107*103.2%</f>
        <v>963.94078778039989</v>
      </c>
    </row>
    <row r="108" spans="1:8" ht="28.8" customHeight="1" thickBot="1" x14ac:dyDescent="0.3">
      <c r="A108" s="105" t="s">
        <v>147</v>
      </c>
      <c r="B108" s="106"/>
      <c r="C108" s="13"/>
      <c r="D108" s="111">
        <v>1307.92</v>
      </c>
      <c r="E108" s="112"/>
      <c r="F108" s="33">
        <f>D108*103.7%</f>
        <v>1356.31304</v>
      </c>
      <c r="G108" s="8">
        <f>F108*103.3%</f>
        <v>1401.0713703199999</v>
      </c>
      <c r="H108" s="8">
        <f>G108*103.2%</f>
        <v>1445.90565417024</v>
      </c>
    </row>
    <row r="109" spans="1:8" ht="43.2" customHeight="1" thickBot="1" x14ac:dyDescent="0.3">
      <c r="A109" s="105" t="s">
        <v>148</v>
      </c>
      <c r="B109" s="106"/>
      <c r="C109" s="13"/>
      <c r="D109" s="107" t="s">
        <v>179</v>
      </c>
      <c r="E109" s="108"/>
      <c r="F109" s="33" t="s">
        <v>180</v>
      </c>
      <c r="G109" s="8" t="s">
        <v>181</v>
      </c>
      <c r="H109" s="8" t="s">
        <v>182</v>
      </c>
    </row>
    <row r="110" spans="1:8" ht="43.2" customHeight="1" thickBot="1" x14ac:dyDescent="0.3">
      <c r="A110" s="105" t="s">
        <v>149</v>
      </c>
      <c r="B110" s="106"/>
      <c r="C110" s="13"/>
      <c r="D110" s="109" t="s">
        <v>104</v>
      </c>
      <c r="E110" s="110"/>
      <c r="F110" s="45" t="s">
        <v>110</v>
      </c>
      <c r="G110" s="46" t="s">
        <v>111</v>
      </c>
      <c r="H110" s="46" t="s">
        <v>172</v>
      </c>
    </row>
    <row r="111" spans="1:8" ht="28.8" customHeight="1" thickBot="1" x14ac:dyDescent="0.3">
      <c r="A111" s="105" t="s">
        <v>150</v>
      </c>
      <c r="B111" s="106"/>
      <c r="C111" s="13"/>
      <c r="D111" s="107" t="s">
        <v>71</v>
      </c>
      <c r="E111" s="108"/>
      <c r="F111" s="45" t="s">
        <v>110</v>
      </c>
      <c r="G111" s="46" t="s">
        <v>111</v>
      </c>
      <c r="H111" s="46" t="s">
        <v>172</v>
      </c>
    </row>
    <row r="112" spans="1:8" ht="57.6" customHeight="1" thickBot="1" x14ac:dyDescent="0.3">
      <c r="A112" s="105" t="s">
        <v>151</v>
      </c>
      <c r="B112" s="106"/>
      <c r="C112" s="13"/>
      <c r="D112" s="109" t="s">
        <v>105</v>
      </c>
      <c r="E112" s="110"/>
      <c r="F112" s="45" t="s">
        <v>183</v>
      </c>
      <c r="G112" s="46" t="s">
        <v>184</v>
      </c>
      <c r="H112" s="46" t="s">
        <v>185</v>
      </c>
    </row>
    <row r="113" spans="1:8" ht="15" customHeight="1" thickBot="1" x14ac:dyDescent="0.3">
      <c r="A113" s="105" t="s">
        <v>152</v>
      </c>
      <c r="B113" s="106"/>
      <c r="C113" s="13"/>
      <c r="D113" s="109" t="s">
        <v>72</v>
      </c>
      <c r="E113" s="110"/>
      <c r="F113" s="45" t="s">
        <v>72</v>
      </c>
      <c r="G113" s="46" t="s">
        <v>72</v>
      </c>
      <c r="H113" s="46" t="s">
        <v>72</v>
      </c>
    </row>
    <row r="114" spans="1:8" ht="15" customHeight="1" thickBot="1" x14ac:dyDescent="0.3">
      <c r="A114" s="105" t="s">
        <v>153</v>
      </c>
      <c r="B114" s="106"/>
      <c r="C114" s="13"/>
      <c r="D114" s="109" t="s">
        <v>73</v>
      </c>
      <c r="E114" s="110"/>
      <c r="F114" s="45" t="s">
        <v>73</v>
      </c>
      <c r="G114" s="46" t="s">
        <v>73</v>
      </c>
      <c r="H114" s="46" t="s">
        <v>73</v>
      </c>
    </row>
    <row r="115" spans="1:8" ht="28.8" customHeight="1" thickBot="1" x14ac:dyDescent="0.3">
      <c r="A115" s="105" t="s">
        <v>154</v>
      </c>
      <c r="B115" s="106"/>
      <c r="C115" s="13"/>
      <c r="D115" s="109" t="s">
        <v>74</v>
      </c>
      <c r="E115" s="110"/>
      <c r="F115" s="45" t="s">
        <v>74</v>
      </c>
      <c r="G115" s="46" t="s">
        <v>74</v>
      </c>
      <c r="H115" s="46" t="s">
        <v>74</v>
      </c>
    </row>
    <row r="116" spans="1:8" ht="15" customHeight="1" thickBot="1" x14ac:dyDescent="0.3">
      <c r="A116" s="105" t="s">
        <v>155</v>
      </c>
      <c r="B116" s="106"/>
      <c r="C116" s="13"/>
      <c r="D116" s="109" t="s">
        <v>75</v>
      </c>
      <c r="E116" s="110"/>
      <c r="F116" s="45" t="s">
        <v>75</v>
      </c>
      <c r="G116" s="46" t="s">
        <v>75</v>
      </c>
      <c r="H116" s="46" t="s">
        <v>75</v>
      </c>
    </row>
    <row r="117" spans="1:8" ht="14.4" thickBot="1" x14ac:dyDescent="0.3">
      <c r="A117" s="105" t="s">
        <v>156</v>
      </c>
      <c r="B117" s="106"/>
      <c r="C117" s="13"/>
      <c r="D117" s="111">
        <v>125.28</v>
      </c>
      <c r="E117" s="112"/>
      <c r="F117" s="33">
        <f>D117*103.7%</f>
        <v>129.91535999999999</v>
      </c>
      <c r="G117" s="8">
        <f>F117*103.3%</f>
        <v>134.20256687999998</v>
      </c>
      <c r="H117" s="8">
        <f>G117*103.2%</f>
        <v>138.49704902015998</v>
      </c>
    </row>
    <row r="118" spans="1:8" ht="14.4" customHeight="1" x14ac:dyDescent="0.25">
      <c r="A118" s="97" t="s">
        <v>157</v>
      </c>
      <c r="B118" s="98"/>
      <c r="C118" s="101"/>
      <c r="D118" s="90" t="s">
        <v>106</v>
      </c>
      <c r="E118" s="91"/>
      <c r="F118" s="47" t="s">
        <v>186</v>
      </c>
      <c r="G118" s="48" t="s">
        <v>187</v>
      </c>
      <c r="H118" s="48" t="s">
        <v>188</v>
      </c>
    </row>
    <row r="119" spans="1:8" ht="15" customHeight="1" thickBot="1" x14ac:dyDescent="0.3">
      <c r="A119" s="99"/>
      <c r="B119" s="100"/>
      <c r="C119" s="102"/>
      <c r="D119" s="92"/>
      <c r="E119" s="93"/>
      <c r="F119" s="50" t="s">
        <v>76</v>
      </c>
      <c r="G119" s="51" t="s">
        <v>76</v>
      </c>
      <c r="H119" s="51" t="s">
        <v>76</v>
      </c>
    </row>
    <row r="120" spans="1:8" ht="14.4" thickBot="1" x14ac:dyDescent="0.3">
      <c r="A120" s="103" t="s">
        <v>77</v>
      </c>
      <c r="B120" s="104"/>
      <c r="C120" s="104"/>
      <c r="D120" s="104"/>
      <c r="E120" s="104"/>
      <c r="F120" s="88" t="s">
        <v>77</v>
      </c>
      <c r="G120" s="89"/>
    </row>
    <row r="121" spans="1:8" ht="14.4" thickBot="1" x14ac:dyDescent="0.3">
      <c r="A121" s="105" t="s">
        <v>158</v>
      </c>
      <c r="B121" s="106"/>
      <c r="C121" s="13"/>
      <c r="D121" s="107" t="s">
        <v>78</v>
      </c>
      <c r="E121" s="108"/>
      <c r="F121" s="33" t="s">
        <v>78</v>
      </c>
      <c r="G121" s="8" t="s">
        <v>78</v>
      </c>
      <c r="H121" s="8" t="s">
        <v>78</v>
      </c>
    </row>
    <row r="122" spans="1:8" ht="14.4" thickBot="1" x14ac:dyDescent="0.3">
      <c r="A122" s="105" t="s">
        <v>159</v>
      </c>
      <c r="B122" s="106"/>
      <c r="C122" s="13"/>
      <c r="D122" s="107" t="s">
        <v>79</v>
      </c>
      <c r="E122" s="108"/>
      <c r="F122" s="33" t="s">
        <v>79</v>
      </c>
      <c r="G122" s="8" t="s">
        <v>79</v>
      </c>
      <c r="H122" s="8" t="s">
        <v>79</v>
      </c>
    </row>
    <row r="123" spans="1:8" x14ac:dyDescent="0.25">
      <c r="A123" s="97" t="s">
        <v>160</v>
      </c>
      <c r="B123" s="130"/>
      <c r="C123" s="130"/>
      <c r="D123" s="130"/>
      <c r="E123" s="130"/>
      <c r="F123" s="33">
        <f>E123*103.7%</f>
        <v>0</v>
      </c>
      <c r="G123" s="8">
        <f>F123*103.7%</f>
        <v>0</v>
      </c>
      <c r="H123" s="8">
        <f>G123*103.7%</f>
        <v>0</v>
      </c>
    </row>
    <row r="124" spans="1:8" x14ac:dyDescent="0.25">
      <c r="A124" s="122"/>
      <c r="B124" s="123"/>
      <c r="C124" s="123"/>
      <c r="D124" s="123"/>
      <c r="E124" s="123"/>
      <c r="F124" s="33">
        <f>E124*103.7%</f>
        <v>0</v>
      </c>
      <c r="G124" s="8">
        <f>F124*103.7%</f>
        <v>0</v>
      </c>
      <c r="H124" s="8">
        <f>G124*103.7%</f>
        <v>0</v>
      </c>
    </row>
    <row r="125" spans="1:8" ht="71.400000000000006" customHeight="1" x14ac:dyDescent="0.25">
      <c r="A125" s="128" t="s">
        <v>161</v>
      </c>
      <c r="B125" s="129"/>
      <c r="C125" s="129"/>
      <c r="D125" s="129"/>
      <c r="E125" s="129"/>
      <c r="F125" s="33">
        <f>E125*103.7%</f>
        <v>0</v>
      </c>
      <c r="G125" s="8">
        <f>F125*103.7%</f>
        <v>0</v>
      </c>
      <c r="H125" s="8">
        <f>G125*103.7%</f>
        <v>0</v>
      </c>
    </row>
    <row r="126" spans="1:8" x14ac:dyDescent="0.25">
      <c r="A126" s="122"/>
      <c r="B126" s="123"/>
      <c r="C126" s="123"/>
      <c r="D126" s="123"/>
      <c r="E126" s="123"/>
      <c r="F126" s="33">
        <f>E126*103.7%</f>
        <v>0</v>
      </c>
      <c r="G126" s="8">
        <f>F126*103.7%</f>
        <v>0</v>
      </c>
      <c r="H126" s="8">
        <f>G126*103.7%</f>
        <v>0</v>
      </c>
    </row>
    <row r="127" spans="1:8" ht="51" customHeight="1" thickBot="1" x14ac:dyDescent="0.3">
      <c r="A127" s="99" t="s">
        <v>162</v>
      </c>
      <c r="B127" s="115"/>
      <c r="C127" s="115"/>
      <c r="D127" s="115"/>
      <c r="E127" s="115"/>
      <c r="F127" s="33">
        <f>E127*103.7%</f>
        <v>0</v>
      </c>
      <c r="G127" s="8">
        <f>F127*103.7%</f>
        <v>0</v>
      </c>
      <c r="H127" s="8">
        <f>G127*103.7%</f>
        <v>0</v>
      </c>
    </row>
    <row r="128" spans="1:8" x14ac:dyDescent="0.25">
      <c r="A128" s="63"/>
      <c r="B128" s="63"/>
      <c r="C128" s="63"/>
      <c r="D128" s="63"/>
      <c r="E128" s="63"/>
      <c r="F128" s="33">
        <f>E128*103.7%</f>
        <v>0</v>
      </c>
      <c r="G128" s="8">
        <f>F128*103.7%</f>
        <v>0</v>
      </c>
      <c r="H128" s="8">
        <f>G128*103.7%</f>
        <v>0</v>
      </c>
    </row>
    <row r="129" spans="1:8" ht="14.4" thickBot="1" x14ac:dyDescent="0.3">
      <c r="A129" s="64"/>
      <c r="F129" s="33">
        <f>E129*103.7%</f>
        <v>0</v>
      </c>
      <c r="G129" s="8">
        <f>F129*103.7%</f>
        <v>0</v>
      </c>
      <c r="H129" s="8">
        <f>G129*103.7%</f>
        <v>0</v>
      </c>
    </row>
    <row r="130" spans="1:8" ht="36" customHeight="1" x14ac:dyDescent="0.25">
      <c r="A130" s="126" t="s">
        <v>80</v>
      </c>
      <c r="B130" s="127"/>
      <c r="C130" s="127"/>
      <c r="D130" s="127"/>
      <c r="E130" s="127"/>
      <c r="F130" s="33">
        <f>E130*103.7%</f>
        <v>0</v>
      </c>
      <c r="G130" s="8">
        <f>F130*103.7%</f>
        <v>0</v>
      </c>
      <c r="H130" s="8">
        <f>G130*103.7%</f>
        <v>0</v>
      </c>
    </row>
    <row r="131" spans="1:8" ht="109.2" customHeight="1" x14ac:dyDescent="0.25">
      <c r="A131" s="128" t="s">
        <v>163</v>
      </c>
      <c r="B131" s="129"/>
      <c r="C131" s="129"/>
      <c r="D131" s="129"/>
      <c r="E131" s="129"/>
      <c r="F131" s="33">
        <f>E131*103.7%</f>
        <v>0</v>
      </c>
      <c r="G131" s="8">
        <f>F131*103.7%</f>
        <v>0</v>
      </c>
      <c r="H131" s="8">
        <f>G131*103.7%</f>
        <v>0</v>
      </c>
    </row>
    <row r="132" spans="1:8" ht="140.4" customHeight="1" x14ac:dyDescent="0.25">
      <c r="A132" s="128" t="s">
        <v>164</v>
      </c>
      <c r="B132" s="129"/>
      <c r="C132" s="129"/>
      <c r="D132" s="129"/>
      <c r="E132" s="129"/>
      <c r="F132" s="33">
        <f>E132*103.7%</f>
        <v>0</v>
      </c>
      <c r="G132" s="8">
        <f>F132*103.7%</f>
        <v>0</v>
      </c>
      <c r="H132" s="8">
        <f>G132*103.7%</f>
        <v>0</v>
      </c>
    </row>
    <row r="133" spans="1:8" ht="93.6" customHeight="1" x14ac:dyDescent="0.25">
      <c r="A133" s="128" t="s">
        <v>165</v>
      </c>
      <c r="B133" s="129"/>
      <c r="C133" s="129"/>
      <c r="D133" s="129"/>
      <c r="E133" s="129"/>
      <c r="F133" s="33">
        <f>E133*103.7%</f>
        <v>0</v>
      </c>
      <c r="G133" s="8">
        <f>F133*103.7%</f>
        <v>0</v>
      </c>
      <c r="H133" s="8">
        <f>G133*103.7%</f>
        <v>0</v>
      </c>
    </row>
    <row r="134" spans="1:8" ht="62.4" customHeight="1" x14ac:dyDescent="0.25">
      <c r="A134" s="128" t="s">
        <v>166</v>
      </c>
      <c r="B134" s="129"/>
      <c r="C134" s="129"/>
      <c r="D134" s="129"/>
      <c r="E134" s="129"/>
      <c r="F134" s="33">
        <f>E134*103.7%</f>
        <v>0</v>
      </c>
      <c r="G134" s="8">
        <f>F134*103.7%</f>
        <v>0</v>
      </c>
      <c r="H134" s="8">
        <f>G134*103.7%</f>
        <v>0</v>
      </c>
    </row>
    <row r="135" spans="1:8" ht="187.2" customHeight="1" thickBot="1" x14ac:dyDescent="0.3">
      <c r="A135" s="99" t="s">
        <v>167</v>
      </c>
      <c r="B135" s="115"/>
      <c r="C135" s="115"/>
      <c r="D135" s="115"/>
      <c r="E135" s="115"/>
      <c r="F135" s="33">
        <f>E135*103.7%</f>
        <v>0</v>
      </c>
      <c r="G135" s="8">
        <f>F135*103.7%</f>
        <v>0</v>
      </c>
      <c r="H135" s="8">
        <f>G135*103.7%</f>
        <v>0</v>
      </c>
    </row>
    <row r="136" spans="1:8" ht="42" thickBot="1" x14ac:dyDescent="0.3">
      <c r="A136" s="9" t="s">
        <v>81</v>
      </c>
      <c r="B136" s="20" t="s">
        <v>82</v>
      </c>
      <c r="C136" s="20" t="s">
        <v>83</v>
      </c>
      <c r="D136" s="20" t="s">
        <v>84</v>
      </c>
      <c r="E136" s="3" t="s">
        <v>85</v>
      </c>
      <c r="F136" s="65" t="s">
        <v>85</v>
      </c>
      <c r="G136" s="3" t="s">
        <v>85</v>
      </c>
      <c r="H136" s="3" t="s">
        <v>85</v>
      </c>
    </row>
    <row r="137" spans="1:8" ht="27.6" x14ac:dyDescent="0.25">
      <c r="A137" s="113">
        <v>10</v>
      </c>
      <c r="B137" s="17" t="s">
        <v>86</v>
      </c>
      <c r="C137" s="116" t="s">
        <v>87</v>
      </c>
      <c r="D137" s="113">
        <v>150</v>
      </c>
      <c r="E137" s="118">
        <v>261</v>
      </c>
      <c r="F137" s="33">
        <f>E137*103.7%</f>
        <v>270.65699999999998</v>
      </c>
      <c r="G137" s="8">
        <f>F137*103.3%</f>
        <v>279.58868099999995</v>
      </c>
      <c r="H137" s="8">
        <f>G137*103.2%</f>
        <v>288.53551879199995</v>
      </c>
    </row>
    <row r="138" spans="1:8" ht="14.4" thickBot="1" x14ac:dyDescent="0.3">
      <c r="A138" s="114"/>
      <c r="B138" s="66">
        <v>3000</v>
      </c>
      <c r="C138" s="117"/>
      <c r="D138" s="114"/>
      <c r="E138" s="119"/>
      <c r="F138" s="33">
        <f>E138*103.7%</f>
        <v>0</v>
      </c>
      <c r="G138" s="8">
        <f>F138*103.7%</f>
        <v>0</v>
      </c>
      <c r="H138" s="8">
        <f>G138*103.7%</f>
        <v>0</v>
      </c>
    </row>
    <row r="139" spans="1:8" x14ac:dyDescent="0.25">
      <c r="A139" s="113">
        <v>25</v>
      </c>
      <c r="B139" s="67">
        <v>3001</v>
      </c>
      <c r="C139" s="120"/>
      <c r="D139" s="121"/>
      <c r="E139" s="121"/>
      <c r="F139" s="33">
        <f>E139*103.7%</f>
        <v>0</v>
      </c>
      <c r="G139" s="8">
        <f>F139*103.7%</f>
        <v>0</v>
      </c>
      <c r="H139" s="8">
        <f>G139*103.7%</f>
        <v>0</v>
      </c>
    </row>
    <row r="140" spans="1:8" ht="28.2" thickBot="1" x14ac:dyDescent="0.3">
      <c r="A140" s="114"/>
      <c r="B140" s="20" t="s">
        <v>88</v>
      </c>
      <c r="C140" s="122"/>
      <c r="D140" s="123"/>
      <c r="E140" s="123"/>
      <c r="F140" s="33">
        <f>E140*103.7%</f>
        <v>0</v>
      </c>
      <c r="G140" s="8">
        <f>F140*103.7%</f>
        <v>0</v>
      </c>
      <c r="H140" s="8">
        <f>G140*103.7%</f>
        <v>0</v>
      </c>
    </row>
    <row r="141" spans="1:8" x14ac:dyDescent="0.25">
      <c r="A141" s="113">
        <v>30</v>
      </c>
      <c r="B141" s="67">
        <v>5001</v>
      </c>
      <c r="C141" s="122"/>
      <c r="D141" s="123"/>
      <c r="E141" s="123"/>
      <c r="F141" s="33">
        <f>E141*103.7%</f>
        <v>0</v>
      </c>
      <c r="G141" s="8">
        <f>F141*103.7%</f>
        <v>0</v>
      </c>
      <c r="H141" s="8">
        <f>G141*103.7%</f>
        <v>0</v>
      </c>
    </row>
    <row r="142" spans="1:8" ht="28.2" thickBot="1" x14ac:dyDescent="0.3">
      <c r="A142" s="114"/>
      <c r="B142" s="20" t="s">
        <v>89</v>
      </c>
      <c r="C142" s="122"/>
      <c r="D142" s="123"/>
      <c r="E142" s="123"/>
      <c r="F142" s="33">
        <f>E142*103.7%</f>
        <v>0</v>
      </c>
      <c r="G142" s="8">
        <f>F142*103.7%</f>
        <v>0</v>
      </c>
      <c r="H142" s="8">
        <f>G142*103.7%</f>
        <v>0</v>
      </c>
    </row>
    <row r="143" spans="1:8" x14ac:dyDescent="0.25">
      <c r="A143" s="113">
        <v>45</v>
      </c>
      <c r="B143" s="67">
        <v>10001</v>
      </c>
      <c r="C143" s="122"/>
      <c r="D143" s="123"/>
      <c r="E143" s="123"/>
      <c r="F143" s="33">
        <f>E143*103.7%</f>
        <v>0</v>
      </c>
      <c r="G143" s="8">
        <f>F143*103.7%</f>
        <v>0</v>
      </c>
      <c r="H143" s="8">
        <f>G143*103.7%</f>
        <v>0</v>
      </c>
    </row>
    <row r="144" spans="1:8" ht="28.2" thickBot="1" x14ac:dyDescent="0.3">
      <c r="A144" s="114"/>
      <c r="B144" s="20" t="s">
        <v>90</v>
      </c>
      <c r="C144" s="122"/>
      <c r="D144" s="123"/>
      <c r="E144" s="123"/>
      <c r="F144" s="33">
        <f>E144*103.7%</f>
        <v>0</v>
      </c>
      <c r="G144" s="8">
        <f>F144*103.7%</f>
        <v>0</v>
      </c>
      <c r="H144" s="8">
        <f>G144*103.7%</f>
        <v>0</v>
      </c>
    </row>
    <row r="145" spans="1:8" x14ac:dyDescent="0.25">
      <c r="A145" s="113">
        <v>55</v>
      </c>
      <c r="B145" s="67">
        <v>15001</v>
      </c>
      <c r="C145" s="122"/>
      <c r="D145" s="123"/>
      <c r="E145" s="123"/>
      <c r="F145" s="33">
        <f>E145*103.7%</f>
        <v>0</v>
      </c>
      <c r="G145" s="8">
        <f>F145*103.7%</f>
        <v>0</v>
      </c>
      <c r="H145" s="8">
        <f>G145*103.7%</f>
        <v>0</v>
      </c>
    </row>
    <row r="146" spans="1:8" ht="28.2" thickBot="1" x14ac:dyDescent="0.3">
      <c r="A146" s="114"/>
      <c r="B146" s="20" t="s">
        <v>91</v>
      </c>
      <c r="C146" s="122"/>
      <c r="D146" s="123"/>
      <c r="E146" s="123"/>
      <c r="F146" s="33">
        <f>E146*103.7%</f>
        <v>0</v>
      </c>
      <c r="G146" s="8">
        <f>F146*103.7%</f>
        <v>0</v>
      </c>
      <c r="H146" s="8">
        <f>G146*103.7%</f>
        <v>0</v>
      </c>
    </row>
    <row r="147" spans="1:8" x14ac:dyDescent="0.25">
      <c r="A147" s="113">
        <v>60</v>
      </c>
      <c r="B147" s="17" t="s">
        <v>92</v>
      </c>
      <c r="C147" s="122"/>
      <c r="D147" s="123"/>
      <c r="E147" s="123"/>
      <c r="F147" s="33">
        <f>E147*103.7%</f>
        <v>0</v>
      </c>
      <c r="G147" s="8">
        <f>F147*103.7%</f>
        <v>0</v>
      </c>
      <c r="H147" s="8">
        <f>G147*103.7%</f>
        <v>0</v>
      </c>
    </row>
    <row r="148" spans="1:8" ht="14.4" thickBot="1" x14ac:dyDescent="0.3">
      <c r="A148" s="114"/>
      <c r="B148" s="66">
        <v>40001</v>
      </c>
      <c r="C148" s="124"/>
      <c r="D148" s="125"/>
      <c r="E148" s="125"/>
      <c r="F148" s="33">
        <f>E148*103.7%</f>
        <v>0</v>
      </c>
      <c r="G148" s="8">
        <f>F148*103.7%</f>
        <v>0</v>
      </c>
      <c r="H148" s="8">
        <f>G148*103.7%</f>
        <v>0</v>
      </c>
    </row>
  </sheetData>
  <mergeCells count="189">
    <mergeCell ref="H45:H52"/>
    <mergeCell ref="A1:G2"/>
    <mergeCell ref="B3:C3"/>
    <mergeCell ref="A4:A11"/>
    <mergeCell ref="B4:C4"/>
    <mergeCell ref="B5:C5"/>
    <mergeCell ref="B6:C6"/>
    <mergeCell ref="B7:C7"/>
    <mergeCell ref="B8:C8"/>
    <mergeCell ref="B9:C9"/>
    <mergeCell ref="B10:C10"/>
    <mergeCell ref="B11:C11"/>
    <mergeCell ref="B12:E12"/>
    <mergeCell ref="A13:A21"/>
    <mergeCell ref="B13:C13"/>
    <mergeCell ref="B14:C14"/>
    <mergeCell ref="B15:C15"/>
    <mergeCell ref="B16:C16"/>
    <mergeCell ref="B17:C17"/>
    <mergeCell ref="B18:C18"/>
    <mergeCell ref="B19:C19"/>
    <mergeCell ref="B35:C35"/>
    <mergeCell ref="B36:C36"/>
    <mergeCell ref="B37:C37"/>
    <mergeCell ref="A38:A40"/>
    <mergeCell ref="B38:C40"/>
    <mergeCell ref="D38:D40"/>
    <mergeCell ref="B20:C20"/>
    <mergeCell ref="B21:C21"/>
    <mergeCell ref="A22:A34"/>
    <mergeCell ref="B22:E22"/>
    <mergeCell ref="B23:C34"/>
    <mergeCell ref="D23:D34"/>
    <mergeCell ref="B49:C49"/>
    <mergeCell ref="B50:C50"/>
    <mergeCell ref="B51:C51"/>
    <mergeCell ref="B52:C52"/>
    <mergeCell ref="B53:C53"/>
    <mergeCell ref="D45:D53"/>
    <mergeCell ref="A41:E41"/>
    <mergeCell ref="B43:C43"/>
    <mergeCell ref="A44:C44"/>
    <mergeCell ref="A45:A53"/>
    <mergeCell ref="B45:C45"/>
    <mergeCell ref="B46:C46"/>
    <mergeCell ref="B47:C47"/>
    <mergeCell ref="B48:C48"/>
    <mergeCell ref="A60:E60"/>
    <mergeCell ref="A61:A62"/>
    <mergeCell ref="B61:C62"/>
    <mergeCell ref="D62:E62"/>
    <mergeCell ref="B63:C63"/>
    <mergeCell ref="B54:C54"/>
    <mergeCell ref="B55:C55"/>
    <mergeCell ref="B56:C56"/>
    <mergeCell ref="A59:E59"/>
    <mergeCell ref="A69:B69"/>
    <mergeCell ref="D69:E69"/>
    <mergeCell ref="A70:B70"/>
    <mergeCell ref="D70:E70"/>
    <mergeCell ref="A71:B71"/>
    <mergeCell ref="D71:E71"/>
    <mergeCell ref="B64:C64"/>
    <mergeCell ref="B65:C66"/>
    <mergeCell ref="D65:D66"/>
    <mergeCell ref="E65:E66"/>
    <mergeCell ref="B67:C68"/>
    <mergeCell ref="D67:D68"/>
    <mergeCell ref="A75:B75"/>
    <mergeCell ref="D75:E75"/>
    <mergeCell ref="A76:B76"/>
    <mergeCell ref="D76:E76"/>
    <mergeCell ref="A77:B77"/>
    <mergeCell ref="D77:E77"/>
    <mergeCell ref="A72:B72"/>
    <mergeCell ref="D72:E72"/>
    <mergeCell ref="A73:B73"/>
    <mergeCell ref="D73:E73"/>
    <mergeCell ref="A74:B74"/>
    <mergeCell ref="D74:E74"/>
    <mergeCell ref="A81:B81"/>
    <mergeCell ref="D81:E81"/>
    <mergeCell ref="A82:B82"/>
    <mergeCell ref="D82:E82"/>
    <mergeCell ref="A83:B83"/>
    <mergeCell ref="D83:E83"/>
    <mergeCell ref="A78:B78"/>
    <mergeCell ref="D78:E78"/>
    <mergeCell ref="A79:B79"/>
    <mergeCell ref="D79:E79"/>
    <mergeCell ref="A80:B80"/>
    <mergeCell ref="D80:E80"/>
    <mergeCell ref="A87:B87"/>
    <mergeCell ref="D87:E87"/>
    <mergeCell ref="A88:B88"/>
    <mergeCell ref="D88:E88"/>
    <mergeCell ref="A89:B89"/>
    <mergeCell ref="D89:E89"/>
    <mergeCell ref="A84:B84"/>
    <mergeCell ref="D84:E84"/>
    <mergeCell ref="A85:B85"/>
    <mergeCell ref="D85:E85"/>
    <mergeCell ref="A86:B86"/>
    <mergeCell ref="D86:E86"/>
    <mergeCell ref="A93:B93"/>
    <mergeCell ref="D93:E93"/>
    <mergeCell ref="A94:B94"/>
    <mergeCell ref="D94:E94"/>
    <mergeCell ref="A95:B95"/>
    <mergeCell ref="D95:E95"/>
    <mergeCell ref="A90:B90"/>
    <mergeCell ref="D90:E90"/>
    <mergeCell ref="A91:B91"/>
    <mergeCell ref="D91:E91"/>
    <mergeCell ref="A92:B92"/>
    <mergeCell ref="D92:E92"/>
    <mergeCell ref="D108:E108"/>
    <mergeCell ref="A100:B103"/>
    <mergeCell ref="C100:C103"/>
    <mergeCell ref="A104:B104"/>
    <mergeCell ref="D104:E104"/>
    <mergeCell ref="A105:B105"/>
    <mergeCell ref="D105:E105"/>
    <mergeCell ref="A96:B97"/>
    <mergeCell ref="C96:C97"/>
    <mergeCell ref="A98:B98"/>
    <mergeCell ref="A99:B99"/>
    <mergeCell ref="D99:E99"/>
    <mergeCell ref="A121:B121"/>
    <mergeCell ref="D121:E121"/>
    <mergeCell ref="A115:B115"/>
    <mergeCell ref="D115:E115"/>
    <mergeCell ref="A116:B116"/>
    <mergeCell ref="D116:E116"/>
    <mergeCell ref="A117:B117"/>
    <mergeCell ref="D117:E117"/>
    <mergeCell ref="A112:B112"/>
    <mergeCell ref="D112:E112"/>
    <mergeCell ref="A113:B113"/>
    <mergeCell ref="D113:E113"/>
    <mergeCell ref="A114:B114"/>
    <mergeCell ref="D114:E114"/>
    <mergeCell ref="A127:E127"/>
    <mergeCell ref="A130:E130"/>
    <mergeCell ref="A131:E131"/>
    <mergeCell ref="A132:E132"/>
    <mergeCell ref="A133:E133"/>
    <mergeCell ref="A134:E134"/>
    <mergeCell ref="A122:B122"/>
    <mergeCell ref="D122:E122"/>
    <mergeCell ref="A123:E123"/>
    <mergeCell ref="A124:E124"/>
    <mergeCell ref="A125:E125"/>
    <mergeCell ref="A126:E126"/>
    <mergeCell ref="A147:A148"/>
    <mergeCell ref="A135:E135"/>
    <mergeCell ref="A137:A138"/>
    <mergeCell ref="C137:C138"/>
    <mergeCell ref="D137:D138"/>
    <mergeCell ref="E137:E138"/>
    <mergeCell ref="A139:A140"/>
    <mergeCell ref="C139:E148"/>
    <mergeCell ref="A141:A142"/>
    <mergeCell ref="A143:A144"/>
    <mergeCell ref="A145:A146"/>
    <mergeCell ref="F45:F52"/>
    <mergeCell ref="G45:G52"/>
    <mergeCell ref="A42:G42"/>
    <mergeCell ref="D43:G43"/>
    <mergeCell ref="F120:G120"/>
    <mergeCell ref="D118:E119"/>
    <mergeCell ref="D96:E96"/>
    <mergeCell ref="A57:G57"/>
    <mergeCell ref="A58:G58"/>
    <mergeCell ref="D61:G61"/>
    <mergeCell ref="A118:B119"/>
    <mergeCell ref="C118:C119"/>
    <mergeCell ref="A120:E120"/>
    <mergeCell ref="A109:B109"/>
    <mergeCell ref="D109:E109"/>
    <mergeCell ref="A110:B110"/>
    <mergeCell ref="D110:E110"/>
    <mergeCell ref="A111:B111"/>
    <mergeCell ref="D111:E111"/>
    <mergeCell ref="A106:B106"/>
    <mergeCell ref="D106:E106"/>
    <mergeCell ref="A107:B107"/>
    <mergeCell ref="D107:E107"/>
    <mergeCell ref="A108:B10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2026-2027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Rethabile Masikane</dc:creator>
  <cp:lastModifiedBy>Phindile Makweng</cp:lastModifiedBy>
  <dcterms:created xsi:type="dcterms:W3CDTF">2024-03-26T10:08:36Z</dcterms:created>
  <dcterms:modified xsi:type="dcterms:W3CDTF">2026-03-16T21:45:41Z</dcterms:modified>
</cp:coreProperties>
</file>