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ekwalm2-my.sharepoint.com/personal/pmakweng_lekwalm_gov_za/Documents/Documents/Monthly reporting 2025-2026/Draft budget/"/>
    </mc:Choice>
  </mc:AlternateContent>
  <xr:revisionPtr revIDLastSave="0" documentId="8_{7E89C6F4-9A65-427C-9641-9B1DC80C18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2" i="1" l="1"/>
  <c r="N172" i="1" s="1"/>
  <c r="O172" i="1" s="1"/>
  <c r="M171" i="1"/>
  <c r="N171" i="1" s="1"/>
  <c r="O171" i="1" s="1"/>
  <c r="M170" i="1"/>
  <c r="N170" i="1" s="1"/>
  <c r="O170" i="1" s="1"/>
  <c r="M169" i="1"/>
  <c r="N169" i="1" s="1"/>
  <c r="O169" i="1" s="1"/>
  <c r="O168" i="1"/>
  <c r="N168" i="1"/>
  <c r="N167" i="1"/>
  <c r="O167" i="1" s="1"/>
  <c r="N165" i="1"/>
  <c r="O165" i="1" s="1"/>
  <c r="O164" i="1"/>
  <c r="N164" i="1"/>
  <c r="N163" i="1"/>
  <c r="O163" i="1" s="1"/>
  <c r="N162" i="1"/>
  <c r="O162" i="1" s="1"/>
  <c r="N161" i="1"/>
  <c r="O161" i="1" s="1"/>
  <c r="N159" i="1"/>
  <c r="O159" i="1" s="1"/>
  <c r="N158" i="1"/>
  <c r="O158" i="1" s="1"/>
  <c r="N157" i="1"/>
  <c r="O157" i="1" s="1"/>
  <c r="N156" i="1"/>
  <c r="O156" i="1" s="1"/>
  <c r="N155" i="1"/>
  <c r="O155" i="1" s="1"/>
  <c r="O153" i="1"/>
  <c r="N153" i="1"/>
  <c r="O152" i="1"/>
  <c r="N152" i="1"/>
  <c r="N151" i="1"/>
  <c r="O151" i="1" s="1"/>
  <c r="N150" i="1"/>
  <c r="O150" i="1" s="1"/>
  <c r="O149" i="1"/>
  <c r="N149" i="1"/>
  <c r="O148" i="1"/>
  <c r="N148" i="1"/>
  <c r="N147" i="1"/>
  <c r="O147" i="1" s="1"/>
  <c r="N146" i="1"/>
  <c r="O146" i="1" s="1"/>
  <c r="O145" i="1"/>
  <c r="N145" i="1"/>
  <c r="O144" i="1"/>
  <c r="N144" i="1"/>
  <c r="O141" i="1"/>
  <c r="N141" i="1"/>
  <c r="N140" i="1"/>
  <c r="O140" i="1" s="1"/>
  <c r="N139" i="1"/>
  <c r="O139" i="1" s="1"/>
  <c r="N138" i="1"/>
  <c r="O138" i="1" s="1"/>
  <c r="O137" i="1"/>
  <c r="N137" i="1"/>
  <c r="N136" i="1"/>
  <c r="O136" i="1" s="1"/>
  <c r="N135" i="1"/>
  <c r="O135" i="1" s="1"/>
  <c r="N134" i="1"/>
  <c r="O134" i="1" s="1"/>
  <c r="O133" i="1"/>
  <c r="N133" i="1"/>
  <c r="N132" i="1"/>
  <c r="O132" i="1" s="1"/>
  <c r="N131" i="1"/>
  <c r="O131" i="1" s="1"/>
  <c r="O128" i="1"/>
  <c r="N128" i="1"/>
  <c r="M168" i="1"/>
  <c r="M167" i="1"/>
  <c r="M165" i="1"/>
  <c r="M164" i="1"/>
  <c r="M163" i="1"/>
  <c r="M162" i="1"/>
  <c r="M161" i="1"/>
  <c r="M160" i="1"/>
  <c r="M159" i="1"/>
  <c r="M158" i="1"/>
  <c r="M157" i="1"/>
  <c r="M156" i="1"/>
  <c r="M155" i="1"/>
  <c r="M153" i="1"/>
  <c r="M152" i="1"/>
  <c r="M151" i="1"/>
  <c r="M150" i="1"/>
  <c r="M149" i="1"/>
  <c r="M148" i="1"/>
  <c r="M147" i="1"/>
  <c r="M146" i="1"/>
  <c r="M145" i="1"/>
  <c r="M144" i="1"/>
  <c r="M141" i="1"/>
  <c r="M140" i="1"/>
  <c r="M139" i="1"/>
  <c r="M138" i="1"/>
  <c r="M137" i="1"/>
  <c r="M136" i="1"/>
  <c r="M135" i="1"/>
  <c r="M134" i="1"/>
  <c r="M133" i="1"/>
  <c r="M132" i="1"/>
  <c r="M131" i="1"/>
  <c r="M128" i="1"/>
  <c r="O124" i="1"/>
  <c r="O123" i="1"/>
  <c r="N124" i="1"/>
  <c r="N123" i="1"/>
  <c r="M124" i="1"/>
  <c r="M123" i="1"/>
  <c r="O121" i="1"/>
  <c r="O120" i="1"/>
  <c r="O118" i="1"/>
  <c r="O117" i="1"/>
  <c r="O113" i="1"/>
  <c r="O112" i="1"/>
  <c r="O111" i="1"/>
  <c r="O110" i="1"/>
  <c r="O109" i="1"/>
  <c r="O108" i="1"/>
  <c r="N121" i="1"/>
  <c r="N120" i="1"/>
  <c r="N118" i="1"/>
  <c r="N117" i="1"/>
  <c r="N113" i="1"/>
  <c r="N112" i="1"/>
  <c r="N111" i="1"/>
  <c r="N110" i="1"/>
  <c r="N109" i="1"/>
  <c r="N108" i="1"/>
  <c r="M121" i="1"/>
  <c r="M120" i="1"/>
  <c r="M118" i="1"/>
  <c r="M117" i="1"/>
  <c r="M113" i="1"/>
  <c r="M112" i="1"/>
  <c r="M111" i="1"/>
  <c r="M110" i="1"/>
  <c r="M109" i="1"/>
  <c r="M108" i="1"/>
  <c r="O101" i="1"/>
  <c r="N101" i="1"/>
  <c r="M101" i="1"/>
  <c r="O98" i="1"/>
  <c r="O95" i="1"/>
  <c r="O94" i="1"/>
  <c r="N98" i="1"/>
  <c r="N95" i="1"/>
  <c r="N94" i="1"/>
  <c r="M98" i="1"/>
  <c r="M95" i="1"/>
  <c r="M94" i="1"/>
  <c r="O91" i="1"/>
  <c r="O90" i="1"/>
  <c r="O89" i="1"/>
  <c r="O88" i="1"/>
  <c r="O87" i="1"/>
  <c r="O84" i="1"/>
  <c r="O83" i="1"/>
  <c r="N91" i="1"/>
  <c r="N90" i="1"/>
  <c r="N89" i="1"/>
  <c r="N88" i="1"/>
  <c r="N87" i="1"/>
  <c r="N84" i="1"/>
  <c r="N83" i="1"/>
  <c r="M91" i="1"/>
  <c r="M90" i="1"/>
  <c r="M89" i="1"/>
  <c r="M88" i="1"/>
  <c r="M87" i="1"/>
  <c r="M84" i="1"/>
  <c r="M83" i="1"/>
  <c r="O80" i="1"/>
  <c r="O79" i="1"/>
  <c r="O78" i="1"/>
  <c r="O77" i="1"/>
  <c r="O76" i="1"/>
  <c r="O75" i="1"/>
  <c r="O74" i="1"/>
  <c r="O73" i="1"/>
  <c r="O72" i="1"/>
  <c r="N80" i="1"/>
  <c r="N79" i="1"/>
  <c r="N78" i="1"/>
  <c r="N77" i="1"/>
  <c r="N76" i="1"/>
  <c r="N75" i="1"/>
  <c r="N74" i="1"/>
  <c r="N73" i="1"/>
  <c r="N72" i="1"/>
  <c r="M80" i="1"/>
  <c r="M79" i="1"/>
  <c r="M78" i="1"/>
  <c r="M77" i="1"/>
  <c r="M76" i="1"/>
  <c r="M75" i="1"/>
  <c r="M74" i="1"/>
  <c r="M73" i="1"/>
  <c r="M72" i="1"/>
  <c r="O68" i="1"/>
  <c r="O67" i="1"/>
  <c r="O64" i="1"/>
  <c r="O63" i="1"/>
  <c r="O60" i="1"/>
  <c r="O59" i="1"/>
  <c r="O58" i="1"/>
  <c r="O57" i="1"/>
  <c r="O56" i="1"/>
  <c r="N68" i="1"/>
  <c r="N67" i="1"/>
  <c r="N64" i="1"/>
  <c r="N63" i="1"/>
  <c r="N60" i="1"/>
  <c r="N59" i="1"/>
  <c r="N58" i="1"/>
  <c r="N57" i="1"/>
  <c r="N56" i="1"/>
  <c r="M57" i="1"/>
  <c r="M56" i="1"/>
  <c r="M68" i="1"/>
  <c r="M67" i="1"/>
  <c r="M64" i="1"/>
  <c r="M63" i="1"/>
  <c r="M60" i="1"/>
  <c r="M59" i="1"/>
  <c r="M58" i="1"/>
  <c r="O53" i="1"/>
  <c r="O52" i="1"/>
  <c r="N53" i="1"/>
  <c r="N52" i="1"/>
  <c r="M53" i="1"/>
  <c r="M52" i="1"/>
  <c r="O48" i="1"/>
  <c r="O47" i="1"/>
  <c r="O46" i="1"/>
  <c r="O45" i="1"/>
  <c r="O44" i="1"/>
  <c r="N48" i="1"/>
  <c r="N47" i="1"/>
  <c r="N46" i="1"/>
  <c r="N45" i="1"/>
  <c r="N44" i="1"/>
  <c r="M48" i="1"/>
  <c r="M47" i="1"/>
  <c r="M46" i="1"/>
  <c r="M45" i="1"/>
  <c r="M44" i="1"/>
  <c r="J128" i="1" l="1"/>
  <c r="K128" i="1" s="1"/>
  <c r="J141" i="1"/>
  <c r="K141" i="1" s="1"/>
  <c r="J140" i="1"/>
  <c r="K140" i="1" s="1"/>
  <c r="J138" i="1"/>
  <c r="K138" i="1" s="1"/>
  <c r="J136" i="1"/>
  <c r="K136" i="1" s="1"/>
  <c r="J135" i="1"/>
  <c r="K135" i="1" s="1"/>
  <c r="J134" i="1"/>
  <c r="K134" i="1" s="1"/>
  <c r="J133" i="1"/>
  <c r="K133" i="1" s="1"/>
  <c r="J132" i="1"/>
  <c r="K132" i="1" s="1"/>
  <c r="J131" i="1"/>
  <c r="K131" i="1" s="1"/>
  <c r="J124" i="1"/>
  <c r="K124" i="1" s="1"/>
  <c r="J123" i="1"/>
  <c r="K123" i="1" s="1"/>
  <c r="J121" i="1"/>
  <c r="K121" i="1" s="1"/>
  <c r="J120" i="1"/>
  <c r="K120" i="1" s="1"/>
  <c r="J118" i="1"/>
  <c r="K118" i="1" s="1"/>
  <c r="J117" i="1"/>
  <c r="K117" i="1" s="1"/>
  <c r="J112" i="1"/>
  <c r="K112" i="1" s="1"/>
  <c r="J110" i="1"/>
  <c r="K110" i="1" s="1"/>
  <c r="J109" i="1"/>
  <c r="K109" i="1" s="1"/>
  <c r="K94" i="1"/>
  <c r="K91" i="1"/>
  <c r="K90" i="1"/>
  <c r="K89" i="1"/>
  <c r="K88" i="1"/>
  <c r="K87" i="1"/>
  <c r="K80" i="1"/>
  <c r="J79" i="1"/>
  <c r="K79" i="1" s="1"/>
  <c r="J78" i="1"/>
  <c r="K78" i="1" s="1"/>
  <c r="J77" i="1"/>
  <c r="K77" i="1" s="1"/>
  <c r="J76" i="1"/>
  <c r="K76" i="1" s="1"/>
  <c r="J75" i="1"/>
  <c r="K75" i="1" s="1"/>
  <c r="J74" i="1"/>
  <c r="K74" i="1" s="1"/>
  <c r="J73" i="1"/>
  <c r="K73" i="1" s="1"/>
  <c r="J72" i="1"/>
  <c r="K72" i="1" s="1"/>
  <c r="K60" i="1"/>
  <c r="K59" i="1"/>
  <c r="K58" i="1"/>
  <c r="H91" i="1"/>
  <c r="H90" i="1"/>
  <c r="H89" i="1"/>
  <c r="H87" i="1"/>
  <c r="I108" i="1"/>
  <c r="J108" i="1" s="1"/>
  <c r="K108" i="1" s="1"/>
  <c r="I98" i="1"/>
  <c r="J98" i="1" s="1"/>
  <c r="K98" i="1" s="1"/>
  <c r="K64" i="1"/>
  <c r="F88" i="1"/>
  <c r="G88" i="1" s="1"/>
  <c r="H88" i="1" s="1"/>
  <c r="F107" i="1" l="1"/>
  <c r="F99" i="1"/>
  <c r="G99" i="1" s="1"/>
  <c r="F86" i="1"/>
  <c r="G86" i="1" s="1"/>
  <c r="F84" i="1"/>
  <c r="G84" i="1" s="1"/>
  <c r="H84" i="1" s="1"/>
  <c r="I84" i="1" s="1"/>
  <c r="J84" i="1" s="1"/>
  <c r="K84" i="1" s="1"/>
  <c r="F83" i="1"/>
  <c r="G83" i="1" s="1"/>
  <c r="H83" i="1" s="1"/>
  <c r="I83" i="1" s="1"/>
  <c r="J83" i="1" s="1"/>
  <c r="K83" i="1" s="1"/>
  <c r="F63" i="1"/>
  <c r="G63" i="1" s="1"/>
  <c r="H63" i="1" s="1"/>
  <c r="I63" i="1" s="1"/>
  <c r="J63" i="1" s="1"/>
  <c r="K63" i="1" s="1"/>
  <c r="F57" i="1"/>
  <c r="G57" i="1" s="1"/>
  <c r="H57" i="1" s="1"/>
  <c r="I57" i="1" s="1"/>
  <c r="J57" i="1" s="1"/>
  <c r="K57" i="1" s="1"/>
  <c r="F56" i="1"/>
  <c r="G56" i="1" s="1"/>
  <c r="H56" i="1" s="1"/>
  <c r="I56" i="1" s="1"/>
  <c r="J56" i="1" s="1"/>
  <c r="K56" i="1" s="1"/>
  <c r="F106" i="1"/>
  <c r="G106" i="1" s="1"/>
  <c r="F53" i="1"/>
  <c r="G53" i="1" s="1"/>
  <c r="H53" i="1" s="1"/>
  <c r="I53" i="1" s="1"/>
  <c r="J53" i="1" s="1"/>
  <c r="K53" i="1" s="1"/>
  <c r="F52" i="1"/>
  <c r="G52" i="1" s="1"/>
  <c r="H52" i="1" s="1"/>
  <c r="I52" i="1" s="1"/>
  <c r="J52" i="1" s="1"/>
  <c r="K52" i="1" s="1"/>
  <c r="F48" i="1"/>
  <c r="G48" i="1" s="1"/>
  <c r="H48" i="1" s="1"/>
  <c r="I48" i="1" s="1"/>
  <c r="J48" i="1" s="1"/>
  <c r="K48" i="1" s="1"/>
  <c r="F47" i="1"/>
  <c r="G47" i="1" s="1"/>
  <c r="H47" i="1" s="1"/>
  <c r="I47" i="1" s="1"/>
  <c r="J47" i="1" s="1"/>
  <c r="K47" i="1" s="1"/>
  <c r="F46" i="1"/>
  <c r="G46" i="1" s="1"/>
  <c r="H46" i="1" s="1"/>
  <c r="I46" i="1" s="1"/>
  <c r="J46" i="1" s="1"/>
  <c r="K46" i="1" s="1"/>
  <c r="F45" i="1"/>
  <c r="G45" i="1" s="1"/>
  <c r="H45" i="1" s="1"/>
  <c r="I45" i="1" s="1"/>
  <c r="J45" i="1" s="1"/>
  <c r="K45" i="1" s="1"/>
  <c r="F44" i="1"/>
  <c r="G44" i="1" s="1"/>
  <c r="H44" i="1" s="1"/>
  <c r="I44" i="1" s="1"/>
  <c r="J44" i="1" s="1"/>
  <c r="K44" i="1" s="1"/>
</calcChain>
</file>

<file path=xl/sharedStrings.xml><?xml version="1.0" encoding="utf-8"?>
<sst xmlns="http://schemas.openxmlformats.org/spreadsheetml/2006/main" count="480" uniqueCount="279">
  <si>
    <t>TARIFFS:  DEVELOPMENT AND PLANNING DEPARTMENT</t>
  </si>
  <si>
    <t>Annexure 'D"</t>
  </si>
  <si>
    <t xml:space="preserve">            TARIFFS ARE V.A.T EXCLUSIVE AND V.A.T WILL BE ADDED WHERE APPLICABLE</t>
  </si>
  <si>
    <t>DESCRIPTION</t>
  </si>
  <si>
    <t xml:space="preserve"> TARRIFS</t>
  </si>
  <si>
    <t>BENCHMARK MSUKALIGWA MUNICIPLAITY 2014/15</t>
  </si>
  <si>
    <t>TARRIFS 2016/17</t>
  </si>
  <si>
    <t>TARRIFS 2017/18</t>
  </si>
  <si>
    <t>TARRIFS 2018/19</t>
  </si>
  <si>
    <t>TARRIFS 2019/20</t>
  </si>
  <si>
    <t>TARRIFS 2020/21</t>
  </si>
  <si>
    <t>TARRIFS 2021/22</t>
  </si>
  <si>
    <t>TARRIFS 2022/23</t>
  </si>
  <si>
    <t>TARRIFS 2023/24</t>
  </si>
  <si>
    <t>TARRIFS 2025/26</t>
  </si>
  <si>
    <t>TARRIFS 2026/27</t>
  </si>
  <si>
    <t>APPROVED</t>
  </si>
  <si>
    <t>NEW BUILDINGS :</t>
  </si>
  <si>
    <t>NEW BUILDING PLAN APPROVAL</t>
  </si>
  <si>
    <r>
      <t>R6.00 per 10m</t>
    </r>
    <r>
      <rPr>
        <sz val="9"/>
        <color theme="1"/>
        <rFont val="Calibri"/>
        <family val="2"/>
      </rPr>
      <t xml:space="preserve">² </t>
    </r>
    <r>
      <rPr>
        <sz val="9"/>
        <color theme="1"/>
        <rFont val="Calibri"/>
        <family val="2"/>
        <scheme val="minor"/>
      </rPr>
      <t>OR PART OF 10m²  MINIMUM R 30,00</t>
    </r>
  </si>
  <si>
    <t>R35.00 per 10m² OR PART OF 10m²  MINIMUM R 330,00</t>
  </si>
  <si>
    <t>R15.00 per 10m² OR PART OF 10m² MINIMUM R 100,00</t>
  </si>
  <si>
    <t>R25.00 per 10m² OR PART OF 10m² MINIMUM R 150,00</t>
  </si>
  <si>
    <t>R45.00 per 10m² OR PART OF 10m² MINIMUM R 200,00</t>
  </si>
  <si>
    <t>R50.00 per 10m² OR PART OF 10m² MINIMUM R 200,00</t>
  </si>
  <si>
    <t>R60.00 per 10m² OR PART OF 10m² MINIMUM R 200,00</t>
  </si>
  <si>
    <t>R65.00 per 10m² OR PART OF 10m² MINIMUM R 215,00</t>
  </si>
  <si>
    <t>R61.00 per 10m² OR PART OF 10m² MINIMUM R 200,00</t>
  </si>
  <si>
    <t>NEW SEWER PLAN APPROVAL</t>
  </si>
  <si>
    <t>R5.00 per 10m² OR PART OF 10m²  MINIMUM R 30,00</t>
  </si>
  <si>
    <t>R10.00 per 10m² OR PART OF 10m² MINIMUM R 100,00</t>
  </si>
  <si>
    <t>R20.00 per 10m² OR PART OF 10m² MINIMUM R 150,00</t>
  </si>
  <si>
    <t>R38.00 per 10m² OR PART OF 10m² MINIMUM R 200,00</t>
  </si>
  <si>
    <t>NEW ENGINEERING PLAN APPROVAL</t>
  </si>
  <si>
    <t>ADDITIONS TO BUILDINGS :</t>
  </si>
  <si>
    <t>ADDITION  BUILDING PLAN APPROVAL</t>
  </si>
  <si>
    <t>ADDITION SEWER PLAN APPROVAL</t>
  </si>
  <si>
    <t>INCLUDED ABOVE</t>
  </si>
  <si>
    <t xml:space="preserve">ADDITION ENGINEERING PLAN APPROVAL </t>
  </si>
  <si>
    <t>ALTERATIONS TO BUILDINGS :</t>
  </si>
  <si>
    <t>ALTERATION  BUILDING PLAN APPROVAL</t>
  </si>
  <si>
    <t>0.1 % OF VALUE, MINUMUM R 330,00</t>
  </si>
  <si>
    <t>ALTERATION SEWER PLAN APPROVAL</t>
  </si>
  <si>
    <t xml:space="preserve">ALTERATION ENGINEERING PLAN APPROVAL </t>
  </si>
  <si>
    <t>SPECIAL BUILDINGS :</t>
  </si>
  <si>
    <t>SPECIAL BUILDING WORKS</t>
  </si>
  <si>
    <t>0.1 % OF VALUE, MINUMUM R 30,00</t>
  </si>
  <si>
    <t>0.1 % OF VALUE, MINUMUM R 100,00</t>
  </si>
  <si>
    <t>ISUUEING OF OCCUPATION CERTIFICATES</t>
  </si>
  <si>
    <t>NEW DWELLINGS OR ALTERATIONS</t>
  </si>
  <si>
    <t>R0.00 PER DWELLING UNIT</t>
  </si>
  <si>
    <t>NOT AVAILABLE</t>
  </si>
  <si>
    <t>R100.00 PER DWELLING UNIT</t>
  </si>
  <si>
    <t>R150.00 PER DWELLING UNIT</t>
  </si>
  <si>
    <t>R200.00 PER DWELLING UNIT</t>
  </si>
  <si>
    <t>R300.00 PER DWELLING UNIT</t>
  </si>
  <si>
    <t>R400.00 PER DWELLING UNIT</t>
  </si>
  <si>
    <t>R345.00 PER DWELLING UNIT</t>
  </si>
  <si>
    <t>R370.00 PER DWELLING UNIT</t>
  </si>
  <si>
    <t>EXISTING DWELLINGS</t>
  </si>
  <si>
    <t>R40.00 PER DWELLING UNIT</t>
  </si>
  <si>
    <t>ISSUEING OF REG. 38 CERTIFICATES</t>
  </si>
  <si>
    <t>R0.00 PER STAND</t>
  </si>
  <si>
    <t>R100.00 PER STAND</t>
  </si>
  <si>
    <t>R150.00 PER STAND</t>
  </si>
  <si>
    <t>R200.00 PER STAND</t>
  </si>
  <si>
    <t>R300.00 PER STAND</t>
  </si>
  <si>
    <t>R400.00 PER STAND</t>
  </si>
  <si>
    <t>R345.00 PER STAND</t>
  </si>
  <si>
    <t>R370.00 PER STAND</t>
  </si>
  <si>
    <t>BUILDING MATERIALS STORED ON PAVEMENT</t>
  </si>
  <si>
    <t>HIRE OF PAVEMENT</t>
  </si>
  <si>
    <t>R50.00 PER STAND NON REFUNDALBE</t>
  </si>
  <si>
    <t>R100.00 PER STAND NON REFUNDALBE</t>
  </si>
  <si>
    <t>R150.00 PER STAND NON REFUNDALBE</t>
  </si>
  <si>
    <t>R350.00 PER STAND NON REFUNDALBE</t>
  </si>
  <si>
    <t>R450.00 PER STAND NON REFUNDALBE</t>
  </si>
  <si>
    <t>R650.00 PER STAND NON REFUNDALBE</t>
  </si>
  <si>
    <t>R520.00 PER STAND NON REFUNDALBE</t>
  </si>
  <si>
    <t>R550.00 PER STAND NON REFUNDALBE</t>
  </si>
  <si>
    <t>HIRE OF PAVEMENT: DEPOSIT</t>
  </si>
  <si>
    <t>R250.00 PER STAND REFUNDABLE</t>
  </si>
  <si>
    <t>R500.00 PER STAND REFUNDABLE</t>
  </si>
  <si>
    <t>R750.00 PER STAND REFUNDABLE</t>
  </si>
  <si>
    <t>R1000.00 PER STAND REFUNDABLE</t>
  </si>
  <si>
    <t>R1500.00 PER STAND REFUNDABLE</t>
  </si>
  <si>
    <t>R1800.00 PER STAND REFUNDABLE</t>
  </si>
  <si>
    <t>R1935.00 PER STAND REFUNDABLE</t>
  </si>
  <si>
    <t>RE-INSPECTIONS OF ALREADY INSPECTED WORKS</t>
  </si>
  <si>
    <t>R0.00 PER INSPECTION</t>
  </si>
  <si>
    <t>R100.00 PER INSPECTION</t>
  </si>
  <si>
    <t>R200.00 PER INSPECTION</t>
  </si>
  <si>
    <t>R500.00 PER INSPECTION</t>
  </si>
  <si>
    <t>R600.00 PER INSPECTION</t>
  </si>
  <si>
    <t>R800.00 PER INSPECTION</t>
  </si>
  <si>
    <t>R860.00 PER INSPECTION</t>
  </si>
  <si>
    <t>R730.00 PER INSPECTION</t>
  </si>
  <si>
    <t>R0.00 PER APPLICATION</t>
  </si>
  <si>
    <t>R100.00 PER APPLICATION</t>
  </si>
  <si>
    <t>R200.00 PER APPLICATION</t>
  </si>
  <si>
    <t>R500.00 PER APPLICATION</t>
  </si>
  <si>
    <t>R700.00 PER APPLICATION</t>
  </si>
  <si>
    <t>R752.00 PER APPLICATION</t>
  </si>
  <si>
    <t>R610.00 PER APPLICATION</t>
  </si>
  <si>
    <t>APPLICATION FOR MINOR BUILDING WORKS</t>
  </si>
  <si>
    <t>(CARPORTS, AVERIES, SCREEN WALLS, GARDEN SHEDS, ETC)</t>
  </si>
  <si>
    <t>R30.00 PER APPLICATION</t>
  </si>
  <si>
    <t>R300.00 PER APPLICATION</t>
  </si>
  <si>
    <t>R400.00 PER APPLICATION</t>
  </si>
  <si>
    <t>R538.00 PER APPLICATION</t>
  </si>
  <si>
    <t>SIGNAGE :</t>
  </si>
  <si>
    <t>HIRE FOR TEMPORAL SIGNAGE ON TREES, LAMPPOSTS, ETC</t>
  </si>
  <si>
    <t>R0.00 NON REFUNDABLE</t>
  </si>
  <si>
    <t>CONTRACTED OUT</t>
  </si>
  <si>
    <t>TEMPORAL SIGNAGE ON TREES, LAMPOSTS, ETC</t>
  </si>
  <si>
    <t>R100.00 REFUNDABLE</t>
  </si>
  <si>
    <t>ADVERTISEMENT (ESTATE AGENTS)</t>
  </si>
  <si>
    <t>PLAN COPIES</t>
  </si>
  <si>
    <t>A2 COPIES</t>
  </si>
  <si>
    <t>A1 COPIES</t>
  </si>
  <si>
    <t>A0 COPIES</t>
  </si>
  <si>
    <t>PLAN OF LEKWA</t>
  </si>
  <si>
    <t>PLAN OF EXTENSIONS</t>
  </si>
  <si>
    <t>LAND USE APPLICATIONS</t>
  </si>
  <si>
    <t>REZONING</t>
  </si>
  <si>
    <t>For all applications received for a single stand</t>
  </si>
  <si>
    <t xml:space="preserve">Fee for additional stands </t>
  </si>
  <si>
    <t>SUB DIVISIONS</t>
  </si>
  <si>
    <t>Sub division of more than three (3) stands</t>
  </si>
  <si>
    <t>200.00 + R50.00 per potion</t>
  </si>
  <si>
    <t>Change per subdivision (remainder considered subdivision</t>
  </si>
  <si>
    <t>R 2 199, 82</t>
  </si>
  <si>
    <t>Subdivision of more than 80 Stands</t>
  </si>
  <si>
    <t>APPLICATION FOR CONSENT</t>
  </si>
  <si>
    <t>Special Consent</t>
  </si>
  <si>
    <t>Written Consent</t>
  </si>
  <si>
    <t>R844, 00</t>
  </si>
  <si>
    <t>APPLICATION FOR DEPARTURES</t>
  </si>
  <si>
    <t>Permanent Departure: Wayleave (fibre Installations)</t>
  </si>
  <si>
    <t>Wayleaves Application processing fees (Planned)</t>
  </si>
  <si>
    <t>R840</t>
  </si>
  <si>
    <t>Wayleaves Application processing fees (Unplanned)</t>
  </si>
  <si>
    <t>Wayleaves Application processing fees (Emergency)</t>
  </si>
  <si>
    <t>Wayleave Extensions of Time</t>
  </si>
  <si>
    <t>Application for Temporary Road Closure</t>
  </si>
  <si>
    <t>Lane Rental per kilometer per annum</t>
  </si>
  <si>
    <t>Re-inspection where previous inspection has failed or work was re-done or in the case of non-compliance (per trip)</t>
  </si>
  <si>
    <t>Penalty for failed reinstatements done by service provider</t>
  </si>
  <si>
    <t>Non-Compliance penalty</t>
  </si>
  <si>
    <t>R105 000</t>
  </si>
  <si>
    <t>Further fine not exceeding Ten Thousand Rand (R10 000,00), for every day during the continuance of such offence after a written notice has been issued by the Municipality</t>
  </si>
  <si>
    <t>CONSOLIDATIONS</t>
  </si>
  <si>
    <t>APPLICATION FOR TOWNSHIP ESTABLISHMENT</t>
  </si>
  <si>
    <t>Greenfields</t>
  </si>
  <si>
    <t>R 7 598, 66</t>
  </si>
  <si>
    <t>Brownfields/ formalisation</t>
  </si>
  <si>
    <t>Division of Township</t>
  </si>
  <si>
    <t>Extension of Township Boundary</t>
  </si>
  <si>
    <t>Amendment or cancellation of a general plan of a township</t>
  </si>
  <si>
    <t>APPLICATION FOR THE REMOVAL, AMENDMENT OR SUSPENSION OF A RESTRICTIVE TITLE CONDITION</t>
  </si>
  <si>
    <t>Removal amendment, suspension of a restrictive or obsolete condition, servitude or reservation against the tittle deed</t>
  </si>
  <si>
    <t>APPLICATION FOR AN APPEAL</t>
  </si>
  <si>
    <t xml:space="preserve">Appeal or reason for Decision on an Application. </t>
  </si>
  <si>
    <t>APPLICATION FOR PERMANENT CLOSURE OF ANY PUBLIC SPACE</t>
  </si>
  <si>
    <t>Permanent closure of public space</t>
  </si>
  <si>
    <t>same as the tariff of new application</t>
  </si>
  <si>
    <t>AMENDMENT OF ANY APPLICATION</t>
  </si>
  <si>
    <t>30% of tariff of new application</t>
  </si>
  <si>
    <t>If already approved by the Municipality</t>
  </si>
  <si>
    <t>If not approved by the municipality</t>
  </si>
  <si>
    <t>ISSUEING OF  CERTIFICATES</t>
  </si>
  <si>
    <t>NIL</t>
  </si>
  <si>
    <t>Zoning Certificate</t>
  </si>
  <si>
    <t>Section 86 of SPLUM By-Law Certificate of Compliance</t>
  </si>
  <si>
    <t>Section 86 of SPLUM By-Law Certificate of Compliance - Duplicate</t>
  </si>
  <si>
    <t>Deeds Search (Report)</t>
  </si>
  <si>
    <t>R25.00</t>
  </si>
  <si>
    <t>Any Other Certificate</t>
  </si>
  <si>
    <t>COPIES</t>
  </si>
  <si>
    <t>Spatial Development Framework: SDF</t>
  </si>
  <si>
    <t>Soft Copy</t>
  </si>
  <si>
    <t>Hard Copy</t>
  </si>
  <si>
    <t>Land Use Scheme: LUS</t>
  </si>
  <si>
    <t>Spatial Planning and Land Use Management By-Law: SPLUM By Law</t>
  </si>
  <si>
    <t>BULK CONTRIBUTION CHARGES</t>
  </si>
  <si>
    <t>CHARGES TO NEW EXTENTIONS/DEVELOPMENTS</t>
  </si>
  <si>
    <t>BULK CONTRIBUTION POLICY</t>
  </si>
  <si>
    <t>Re-pegging of private properteis (excluding RDP developemnts)</t>
  </si>
  <si>
    <t>MISCELLANEOUS FEES:</t>
  </si>
  <si>
    <t>Extension of validity period of approval</t>
  </si>
  <si>
    <t>Phasing/ cancellation of approved layout plan</t>
  </si>
  <si>
    <t xml:space="preserve">Public hearing and inspection </t>
  </si>
  <si>
    <t xml:space="preserve">Inspection </t>
  </si>
  <si>
    <t xml:space="preserve">Re-issuing of any notice of approval on any application </t>
  </si>
  <si>
    <t xml:space="preserve">Contravention of by Law/Land use scheme </t>
  </si>
  <si>
    <t>Zoning/layout/land use map (per map</t>
  </si>
  <si>
    <t>SG Diagram</t>
  </si>
  <si>
    <t xml:space="preserve">Any other application not provided for in this schedule </t>
  </si>
  <si>
    <t>OUDE HOUT SPRUIT</t>
  </si>
  <si>
    <t xml:space="preserve">Subdivision into more than 4 Stands (Per Additional Stand) </t>
  </si>
  <si>
    <t>Temporary Departure</t>
  </si>
  <si>
    <t>Application for building line relaxation</t>
  </si>
  <si>
    <t>Application for the registration of Servitudes/lease agreement</t>
  </si>
  <si>
    <t>GIS ELECTRONIC DATASET</t>
  </si>
  <si>
    <t>Approval of a Site Development Plan (SDP)</t>
  </si>
  <si>
    <t>TRADING LICENSE/PERMIT</t>
  </si>
  <si>
    <t>Issuing of a Trading permit for SuperMarkets</t>
  </si>
  <si>
    <t>Issuing of a trading for place of entainment</t>
  </si>
  <si>
    <t>Issuing of street trading permits(fruits and Vegetables)</t>
  </si>
  <si>
    <t>Issuing of a trading permits for Tuck shops</t>
  </si>
  <si>
    <t>Issuing of a Trading permit for Auto mobile Retail</t>
  </si>
  <si>
    <t>Issuing of a Trading permit for Furniture Retail</t>
  </si>
  <si>
    <t>Issuing of Permits for Butcheries / Abatoirs</t>
  </si>
  <si>
    <t>Issuing of trading permits for accomomodation / food outlets</t>
  </si>
  <si>
    <t>RENEWAL OF TRADING PERMITS</t>
  </si>
  <si>
    <t>All Permits for places of entertainment</t>
  </si>
  <si>
    <t>Street Trading permits ( Fruits &amp; Veg)</t>
  </si>
  <si>
    <t>Trading permits for Tuckshops</t>
  </si>
  <si>
    <t>Trading Permits for Supermarkets</t>
  </si>
  <si>
    <t>Trading Pemits for Furniture Retailers</t>
  </si>
  <si>
    <t>Trading permits for Vending Trailers</t>
  </si>
  <si>
    <t>Trading permits for Butcheries/ Abartors</t>
  </si>
  <si>
    <t>Trading permits for Accommodation/ food out lets</t>
  </si>
  <si>
    <t>RE-ISSUING OF ALL TRADING PERMITS</t>
  </si>
  <si>
    <t>LICENSES</t>
  </si>
  <si>
    <t>Business license</t>
  </si>
  <si>
    <t>Inspection of Liquor license premesis</t>
  </si>
  <si>
    <t>Permanent Departure</t>
  </si>
  <si>
    <t>Contract site establishment</t>
  </si>
  <si>
    <t>Shisanyama street vending</t>
  </si>
  <si>
    <t>Car wash</t>
  </si>
  <si>
    <t>Street Vending permit</t>
  </si>
  <si>
    <t>Issuing of Trading Permits for Salons/ Babershops/Car wash/shesa nyama</t>
  </si>
  <si>
    <t>Trading Permits for Salons/ Barbershops/car wash/shesanyama</t>
  </si>
  <si>
    <t>Issuing of permits for street vending</t>
  </si>
  <si>
    <t>Trading of street vending</t>
  </si>
  <si>
    <t>R80.39 per 10m² OR PART OF 10m² MINIMUM R 699.48</t>
  </si>
  <si>
    <t>0.1 % OF VALUE, MINUMUM R 699.48</t>
  </si>
  <si>
    <t>R417.60 PER DWELLING UNIT</t>
  </si>
  <si>
    <t>R417.60 PER STAND</t>
  </si>
  <si>
    <t>R627.44.00 PER STAND NON REFUNDALBE</t>
  </si>
  <si>
    <t>R2375.10 PER STAND REFUNDABLE</t>
  </si>
  <si>
    <t>R1039.82 PER INSPECTION</t>
  </si>
  <si>
    <t>R666.07 PER APPLICATION</t>
  </si>
  <si>
    <t>R922.61 PER APPLICATION</t>
  </si>
  <si>
    <t>TARRIFS 2027/28</t>
  </si>
  <si>
    <t>PROPOSED</t>
  </si>
  <si>
    <t xml:space="preserve">Illegal Land Use. </t>
  </si>
  <si>
    <t>R432.78</t>
  </si>
  <si>
    <t>R1855.43</t>
  </si>
  <si>
    <t>1855.43</t>
  </si>
  <si>
    <t>1237.34</t>
  </si>
  <si>
    <t>TARRIFS 2028/29</t>
  </si>
  <si>
    <t>R83.36 per 10m² OR PART OF 10m² MINIMUM R 725.36</t>
  </si>
  <si>
    <t>R84.01 per 10m² OR PART OF 10m² MINIMUM R 749.30</t>
  </si>
  <si>
    <t>R86.11 per 10m² OR PART OF 10m² MINIMUM R 773.28</t>
  </si>
  <si>
    <t>R86.44 per 10m² OR PART OF 10m² MINIMUM R 749.30</t>
  </si>
  <si>
    <t>R89.21 per 10m² OR PART OF 10m² MINIMUM R 773.28</t>
  </si>
  <si>
    <t>R80.39 per 10m² OR PART OF 10m² MINIMUM R 725.36</t>
  </si>
  <si>
    <t>0.1 % OF VALUE, MINUMUM R 749.30</t>
  </si>
  <si>
    <t>0.1 % OF VALUE, MINUMUM R 773.28</t>
  </si>
  <si>
    <t>R433.05 PER DWELLING UNIT</t>
  </si>
  <si>
    <t>R447.34 PER DWELLING UNIT</t>
  </si>
  <si>
    <t>R461.66 PER DWELLING UNIT</t>
  </si>
  <si>
    <t>R650.66 PER STAND NON REFUNDALBE</t>
  </si>
  <si>
    <t>R672.13 PER STAND NON REFUNDALBE</t>
  </si>
  <si>
    <t>R693.63 PER STAND NON REFUNDALBE</t>
  </si>
  <si>
    <t>R2462.98 PER STAND REFUNDABLE</t>
  </si>
  <si>
    <t>R2544.26 PER STAND REFUNDABLE</t>
  </si>
  <si>
    <t>R2625.67 PER STAND REFUNDABLE</t>
  </si>
  <si>
    <t>R1077.44 PER INSPECTION</t>
  </si>
  <si>
    <t>R1113.00 PER INSPECTION</t>
  </si>
  <si>
    <t>R1148.61 PER INSPECTION</t>
  </si>
  <si>
    <t>R690.71 PER APPLICATION</t>
  </si>
  <si>
    <t>R713.51 PER APPLICATION</t>
  </si>
  <si>
    <t>R736.34 PER APPLICATION</t>
  </si>
  <si>
    <t>R956.75 PER APPLICATION</t>
  </si>
  <si>
    <t>R988.32 PER APPLICATION</t>
  </si>
  <si>
    <t>R1019.95 PER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</si>
</sst>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R&quot;#,##0;[Red]\-&quot;R&quot;#,##0"/>
    <numFmt numFmtId="8" formatCode="&quot;R&quot;#,##0.00;[Red]\-&quot;R&quot;#,##0.00"/>
    <numFmt numFmtId="164" formatCode="&quot;R&quot;\ #,##0.00;[Red]&quot;R&quot;\ \-#,##0.00"/>
    <numFmt numFmtId="165" formatCode="&quot;R&quot;\ #,##0.00"/>
    <numFmt numFmtId="166" formatCode="&quot;R&quot;#,##0.00"/>
  </numFmts>
  <fonts count="1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65" fontId="0" fillId="0" borderId="0" xfId="0" applyNumberFormat="1"/>
    <xf numFmtId="0" fontId="2" fillId="0" borderId="1" xfId="0" applyFont="1" applyBorder="1"/>
    <xf numFmtId="0" fontId="3" fillId="0" borderId="1" xfId="0" applyFont="1" applyBorder="1"/>
    <xf numFmtId="165" fontId="3" fillId="0" borderId="1" xfId="0" applyNumberFormat="1" applyFont="1" applyBorder="1"/>
    <xf numFmtId="165" fontId="2" fillId="0" borderId="1" xfId="0" applyNumberFormat="1" applyFont="1" applyBorder="1"/>
    <xf numFmtId="165" fontId="3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5" fillId="0" borderId="0" xfId="0" applyFont="1"/>
    <xf numFmtId="0" fontId="3" fillId="0" borderId="0" xfId="0" applyFont="1"/>
    <xf numFmtId="165" fontId="3" fillId="0" borderId="0" xfId="0" applyNumberFormat="1" applyFont="1"/>
    <xf numFmtId="165" fontId="0" fillId="0" borderId="1" xfId="0" applyNumberFormat="1" applyBorder="1"/>
    <xf numFmtId="0" fontId="0" fillId="0" borderId="1" xfId="0" applyBorder="1" applyAlignment="1">
      <alignment horizontal="left"/>
    </xf>
    <xf numFmtId="0" fontId="6" fillId="0" borderId="0" xfId="0" applyFont="1"/>
    <xf numFmtId="165" fontId="3" fillId="0" borderId="0" xfId="0" applyNumberFormat="1" applyFont="1" applyAlignment="1">
      <alignment horizontal="left"/>
    </xf>
    <xf numFmtId="0" fontId="2" fillId="0" borderId="3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5" fontId="3" fillId="0" borderId="4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165" fontId="2" fillId="0" borderId="6" xfId="0" applyNumberFormat="1" applyFont="1" applyBorder="1" applyAlignment="1">
      <alignment horizontal="left"/>
    </xf>
    <xf numFmtId="0" fontId="3" fillId="0" borderId="2" xfId="0" applyFont="1" applyBorder="1"/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/>
    <xf numFmtId="0" fontId="5" fillId="0" borderId="1" xfId="0" applyFont="1" applyBorder="1"/>
    <xf numFmtId="165" fontId="3" fillId="0" borderId="1" xfId="0" applyNumberFormat="1" applyFont="1" applyBorder="1" applyAlignment="1">
      <alignment wrapText="1"/>
    </xf>
    <xf numFmtId="165" fontId="3" fillId="0" borderId="1" xfId="0" applyNumberFormat="1" applyFont="1" applyBorder="1" applyAlignment="1">
      <alignment horizontal="left" wrapText="1"/>
    </xf>
    <xf numFmtId="0" fontId="8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left"/>
    </xf>
    <xf numFmtId="0" fontId="9" fillId="0" borderId="5" xfId="0" applyFont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/>
    <xf numFmtId="165" fontId="12" fillId="0" borderId="1" xfId="0" applyNumberFormat="1" applyFont="1" applyBorder="1" applyAlignment="1">
      <alignment wrapText="1"/>
    </xf>
    <xf numFmtId="0" fontId="11" fillId="0" borderId="3" xfId="0" applyFont="1" applyBorder="1"/>
    <xf numFmtId="0" fontId="12" fillId="0" borderId="1" xfId="0" applyFont="1" applyBorder="1" applyAlignment="1">
      <alignment horizontal="left"/>
    </xf>
    <xf numFmtId="164" fontId="12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2" fillId="0" borderId="0" xfId="0" applyFont="1"/>
    <xf numFmtId="6" fontId="12" fillId="0" borderId="1" xfId="0" applyNumberFormat="1" applyFont="1" applyBorder="1" applyAlignment="1">
      <alignment horizontal="left"/>
    </xf>
    <xf numFmtId="8" fontId="12" fillId="0" borderId="1" xfId="0" applyNumberFormat="1" applyFont="1" applyBorder="1" applyAlignment="1">
      <alignment horizontal="left"/>
    </xf>
    <xf numFmtId="0" fontId="13" fillId="0" borderId="0" xfId="0" applyFont="1"/>
    <xf numFmtId="164" fontId="12" fillId="0" borderId="1" xfId="0" applyNumberFormat="1" applyFont="1" applyBorder="1" applyAlignment="1">
      <alignment horizontal="left" wrapText="1"/>
    </xf>
    <xf numFmtId="0" fontId="12" fillId="0" borderId="3" xfId="0" applyFont="1" applyBorder="1" applyAlignment="1">
      <alignment horizontal="left"/>
    </xf>
    <xf numFmtId="164" fontId="13" fillId="0" borderId="1" xfId="0" applyNumberFormat="1" applyFont="1" applyBorder="1" applyAlignment="1">
      <alignment horizontal="left"/>
    </xf>
    <xf numFmtId="49" fontId="13" fillId="0" borderId="1" xfId="0" applyNumberFormat="1" applyFont="1" applyBorder="1"/>
    <xf numFmtId="0" fontId="3" fillId="0" borderId="8" xfId="0" applyFont="1" applyBorder="1" applyAlignment="1">
      <alignment horizontal="left"/>
    </xf>
    <xf numFmtId="164" fontId="12" fillId="0" borderId="3" xfId="0" applyNumberFormat="1" applyFont="1" applyBorder="1" applyAlignment="1">
      <alignment horizontal="left" wrapText="1"/>
    </xf>
    <xf numFmtId="0" fontId="15" fillId="0" borderId="0" xfId="0" applyFont="1"/>
    <xf numFmtId="165" fontId="3" fillId="0" borderId="3" xfId="0" applyNumberFormat="1" applyFont="1" applyBorder="1" applyAlignment="1">
      <alignment horizontal="left"/>
    </xf>
    <xf numFmtId="165" fontId="12" fillId="0" borderId="3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9" xfId="0" applyBorder="1"/>
    <xf numFmtId="8" fontId="3" fillId="0" borderId="1" xfId="0" applyNumberFormat="1" applyFont="1" applyBorder="1" applyAlignment="1">
      <alignment horizontal="left"/>
    </xf>
    <xf numFmtId="0" fontId="14" fillId="0" borderId="0" xfId="0" applyFont="1"/>
    <xf numFmtId="0" fontId="11" fillId="0" borderId="1" xfId="0" applyFont="1" applyBorder="1" applyAlignment="1">
      <alignment horizontal="left" wrapText="1"/>
    </xf>
    <xf numFmtId="165" fontId="12" fillId="0" borderId="1" xfId="0" applyNumberFormat="1" applyFont="1" applyBorder="1" applyAlignment="1">
      <alignment horizontal="left"/>
    </xf>
    <xf numFmtId="164" fontId="12" fillId="0" borderId="9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/>
    <xf numFmtId="165" fontId="13" fillId="0" borderId="1" xfId="0" applyNumberFormat="1" applyFont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left"/>
    </xf>
    <xf numFmtId="0" fontId="13" fillId="2" borderId="1" xfId="0" applyFont="1" applyFill="1" applyBorder="1"/>
    <xf numFmtId="165" fontId="13" fillId="2" borderId="1" xfId="0" applyNumberFormat="1" applyFont="1" applyFill="1" applyBorder="1" applyAlignment="1">
      <alignment horizontal="left"/>
    </xf>
    <xf numFmtId="164" fontId="12" fillId="2" borderId="1" xfId="0" applyNumberFormat="1" applyFont="1" applyFill="1" applyBorder="1" applyAlignment="1">
      <alignment horizontal="left"/>
    </xf>
    <xf numFmtId="0" fontId="0" fillId="0" borderId="10" xfId="0" applyBorder="1"/>
    <xf numFmtId="165" fontId="3" fillId="0" borderId="11" xfId="0" applyNumberFormat="1" applyFont="1" applyBorder="1" applyAlignment="1">
      <alignment horizontal="left"/>
    </xf>
    <xf numFmtId="0" fontId="3" fillId="0" borderId="9" xfId="0" applyFont="1" applyBorder="1"/>
    <xf numFmtId="166" fontId="3" fillId="0" borderId="1" xfId="0" applyNumberFormat="1" applyFont="1" applyBorder="1" applyAlignment="1">
      <alignment horizontal="left"/>
    </xf>
    <xf numFmtId="164" fontId="12" fillId="0" borderId="0" xfId="0" applyNumberFormat="1" applyFont="1" applyAlignment="1">
      <alignment horizontal="left" wrapText="1"/>
    </xf>
    <xf numFmtId="0" fontId="16" fillId="3" borderId="1" xfId="0" applyFont="1" applyFill="1" applyBorder="1" applyAlignment="1">
      <alignment wrapText="1"/>
    </xf>
    <xf numFmtId="164" fontId="12" fillId="3" borderId="1" xfId="0" applyNumberFormat="1" applyFont="1" applyFill="1" applyBorder="1" applyAlignment="1">
      <alignment horizontal="left"/>
    </xf>
    <xf numFmtId="0" fontId="12" fillId="3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14" fillId="0" borderId="0" xfId="0" applyNumberFormat="1" applyFont="1"/>
    <xf numFmtId="164" fontId="17" fillId="0" borderId="1" xfId="0" applyNumberFormat="1" applyFont="1" applyBorder="1" applyAlignment="1">
      <alignment horizontal="left"/>
    </xf>
    <xf numFmtId="165" fontId="17" fillId="0" borderId="1" xfId="0" applyNumberFormat="1" applyFont="1" applyBorder="1" applyAlignment="1">
      <alignment horizontal="left"/>
    </xf>
    <xf numFmtId="0" fontId="14" fillId="0" borderId="1" xfId="0" applyFont="1" applyBorder="1"/>
    <xf numFmtId="10" fontId="5" fillId="0" borderId="0" xfId="0" applyNumberFormat="1" applyFont="1"/>
    <xf numFmtId="165" fontId="5" fillId="0" borderId="0" xfId="0" applyNumberFormat="1" applyFont="1"/>
    <xf numFmtId="4" fontId="5" fillId="0" borderId="0" xfId="0" applyNumberFormat="1" applyFont="1"/>
    <xf numFmtId="10" fontId="5" fillId="0" borderId="1" xfId="0" applyNumberFormat="1" applyFont="1" applyBorder="1"/>
    <xf numFmtId="165" fontId="3" fillId="0" borderId="2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165" fontId="12" fillId="0" borderId="2" xfId="0" applyNumberFormat="1" applyFont="1" applyBorder="1" applyAlignment="1">
      <alignment horizontal="left"/>
    </xf>
    <xf numFmtId="165" fontId="12" fillId="0" borderId="3" xfId="0" applyNumberFormat="1" applyFont="1" applyBorder="1" applyAlignment="1">
      <alignment horizontal="left"/>
    </xf>
    <xf numFmtId="6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T265"/>
  <sheetViews>
    <sheetView tabSelected="1" workbookViewId="0">
      <pane ySplit="1" topLeftCell="A131" activePane="bottomLeft" state="frozen"/>
      <selection pane="bottomLeft" activeCell="M131" sqref="M131"/>
    </sheetView>
  </sheetViews>
  <sheetFormatPr defaultRowHeight="14.4" x14ac:dyDescent="0.3"/>
  <cols>
    <col min="1" max="1" width="33.5546875" customWidth="1"/>
    <col min="2" max="2" width="26.109375" hidden="1" customWidth="1"/>
    <col min="3" max="3" width="42" style="4" hidden="1" customWidth="1"/>
    <col min="4" max="4" width="27.33203125" hidden="1" customWidth="1"/>
    <col min="5" max="6" width="25.88671875" hidden="1" customWidth="1"/>
    <col min="7" max="8" width="23.109375" hidden="1" customWidth="1"/>
    <col min="9" max="9" width="33.33203125" style="61" hidden="1" customWidth="1"/>
    <col min="10" max="11" width="23.109375" hidden="1" customWidth="1"/>
    <col min="12" max="12" width="24.21875" bestFit="1" customWidth="1"/>
    <col min="13" max="13" width="26" customWidth="1"/>
    <col min="14" max="15" width="25.33203125" style="14" customWidth="1"/>
    <col min="16" max="16" width="8.88671875" style="99"/>
    <col min="17" max="17" width="10" style="99" bestFit="1" customWidth="1"/>
    <col min="18" max="18" width="8.88671875" style="99"/>
    <col min="19" max="19" width="10" style="99" bestFit="1" customWidth="1"/>
    <col min="20" max="20" width="10" bestFit="1" customWidth="1"/>
  </cols>
  <sheetData>
    <row r="1" spans="1:1164" s="13" customFormat="1" ht="18" x14ac:dyDescent="0.35">
      <c r="A1" s="18" t="s">
        <v>0</v>
      </c>
      <c r="C1" s="106"/>
      <c r="F1" s="38" t="s">
        <v>1</v>
      </c>
      <c r="M1" s="108">
        <v>3.6999999999999998E-2</v>
      </c>
      <c r="N1" s="108">
        <v>3.3000000000000002E-2</v>
      </c>
      <c r="O1" s="108">
        <v>3.2000000000000001E-2</v>
      </c>
      <c r="P1" s="107"/>
      <c r="Q1" s="107"/>
      <c r="R1" s="107"/>
      <c r="S1" s="107"/>
      <c r="T1" s="105"/>
    </row>
    <row r="2" spans="1:1164" ht="18" x14ac:dyDescent="0.35">
      <c r="A2" s="111" t="s">
        <v>2</v>
      </c>
      <c r="B2" s="112"/>
      <c r="C2" s="112"/>
      <c r="D2" s="112"/>
      <c r="E2" s="112"/>
      <c r="F2" s="112"/>
      <c r="G2" s="112"/>
      <c r="H2" s="112"/>
      <c r="I2" s="112"/>
    </row>
    <row r="3" spans="1:1164" s="3" customFormat="1" x14ac:dyDescent="0.3">
      <c r="A3" s="39" t="s">
        <v>3</v>
      </c>
      <c r="B3" s="40" t="s">
        <v>4</v>
      </c>
      <c r="C3" s="41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7" t="s">
        <v>11</v>
      </c>
      <c r="J3" s="42" t="s">
        <v>12</v>
      </c>
      <c r="K3" s="42" t="s">
        <v>13</v>
      </c>
      <c r="L3" s="42" t="s">
        <v>14</v>
      </c>
      <c r="M3" s="42" t="s">
        <v>15</v>
      </c>
      <c r="N3" s="42" t="s">
        <v>245</v>
      </c>
      <c r="O3" s="42" t="s">
        <v>252</v>
      </c>
      <c r="P3" s="100"/>
      <c r="Q3" s="100"/>
      <c r="R3" s="100"/>
      <c r="S3" s="100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</row>
    <row r="4" spans="1:1164" x14ac:dyDescent="0.3">
      <c r="A4" s="6"/>
      <c r="B4" s="33" t="s">
        <v>16</v>
      </c>
      <c r="C4" s="34"/>
      <c r="D4" s="35" t="s">
        <v>16</v>
      </c>
      <c r="E4" s="35" t="s">
        <v>16</v>
      </c>
      <c r="F4" s="35" t="s">
        <v>16</v>
      </c>
      <c r="G4" s="35" t="s">
        <v>16</v>
      </c>
      <c r="H4" s="35" t="s">
        <v>16</v>
      </c>
      <c r="I4" s="48" t="s">
        <v>16</v>
      </c>
      <c r="J4" s="48" t="s">
        <v>16</v>
      </c>
      <c r="K4" s="48" t="s">
        <v>16</v>
      </c>
      <c r="L4" s="48" t="s">
        <v>16</v>
      </c>
      <c r="M4" s="48" t="s">
        <v>246</v>
      </c>
      <c r="N4" s="48" t="s">
        <v>246</v>
      </c>
      <c r="O4" s="48" t="s">
        <v>246</v>
      </c>
    </row>
    <row r="5" spans="1:1164" s="1" customFormat="1" x14ac:dyDescent="0.3">
      <c r="A5" s="5" t="s">
        <v>17</v>
      </c>
      <c r="B5" s="5"/>
      <c r="C5" s="8"/>
      <c r="D5" s="5"/>
      <c r="E5" s="5"/>
      <c r="F5" s="5"/>
      <c r="G5" s="5"/>
      <c r="H5" s="5"/>
      <c r="I5" s="49"/>
      <c r="J5" s="5"/>
      <c r="K5" s="5"/>
      <c r="L5" s="5"/>
      <c r="M5" s="5"/>
      <c r="N5" s="5"/>
      <c r="O5" s="5"/>
      <c r="P5" s="100"/>
      <c r="Q5" s="100"/>
      <c r="R5" s="100"/>
      <c r="S5" s="100"/>
    </row>
    <row r="6" spans="1:1164" s="2" customFormat="1" ht="24.6" x14ac:dyDescent="0.3">
      <c r="A6" s="6" t="s">
        <v>18</v>
      </c>
      <c r="B6" s="22" t="s">
        <v>19</v>
      </c>
      <c r="C6" s="6" t="s">
        <v>20</v>
      </c>
      <c r="D6" s="22" t="s">
        <v>21</v>
      </c>
      <c r="E6" s="22" t="s">
        <v>22</v>
      </c>
      <c r="F6" s="22" t="s">
        <v>23</v>
      </c>
      <c r="G6" s="22" t="s">
        <v>24</v>
      </c>
      <c r="H6" s="22" t="s">
        <v>25</v>
      </c>
      <c r="I6" s="50" t="s">
        <v>26</v>
      </c>
      <c r="J6" s="22" t="s">
        <v>27</v>
      </c>
      <c r="K6" s="22" t="s">
        <v>27</v>
      </c>
      <c r="L6" s="22" t="s">
        <v>236</v>
      </c>
      <c r="M6" s="22" t="s">
        <v>253</v>
      </c>
      <c r="N6" s="22" t="s">
        <v>256</v>
      </c>
      <c r="O6" s="22" t="s">
        <v>257</v>
      </c>
      <c r="P6" s="99"/>
      <c r="Q6" s="99"/>
      <c r="R6" s="99"/>
      <c r="S6" s="99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</row>
    <row r="7" spans="1:1164" s="2" customFormat="1" ht="24.6" x14ac:dyDescent="0.3">
      <c r="A7" s="6" t="s">
        <v>28</v>
      </c>
      <c r="B7" s="22" t="s">
        <v>29</v>
      </c>
      <c r="C7" s="6" t="s">
        <v>20</v>
      </c>
      <c r="D7" s="22" t="s">
        <v>30</v>
      </c>
      <c r="E7" s="22" t="s">
        <v>31</v>
      </c>
      <c r="F7" s="22" t="s">
        <v>32</v>
      </c>
      <c r="G7" s="22" t="s">
        <v>24</v>
      </c>
      <c r="H7" s="22" t="s">
        <v>25</v>
      </c>
      <c r="I7" s="50" t="s">
        <v>26</v>
      </c>
      <c r="J7" s="22" t="s">
        <v>27</v>
      </c>
      <c r="K7" s="22" t="s">
        <v>27</v>
      </c>
      <c r="L7" s="22" t="s">
        <v>236</v>
      </c>
      <c r="M7" s="22" t="s">
        <v>258</v>
      </c>
      <c r="N7" s="22" t="s">
        <v>254</v>
      </c>
      <c r="O7" s="22" t="s">
        <v>255</v>
      </c>
      <c r="P7" s="99"/>
      <c r="Q7" s="99"/>
      <c r="R7" s="99"/>
      <c r="S7" s="99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</row>
    <row r="8" spans="1:1164" s="2" customFormat="1" ht="24.6" x14ac:dyDescent="0.3">
      <c r="A8" s="6" t="s">
        <v>33</v>
      </c>
      <c r="B8" s="22" t="s">
        <v>29</v>
      </c>
      <c r="C8" s="6" t="s">
        <v>20</v>
      </c>
      <c r="D8" s="22" t="s">
        <v>30</v>
      </c>
      <c r="E8" s="22" t="s">
        <v>31</v>
      </c>
      <c r="F8" s="22" t="s">
        <v>32</v>
      </c>
      <c r="G8" s="22" t="s">
        <v>24</v>
      </c>
      <c r="H8" s="22" t="s">
        <v>25</v>
      </c>
      <c r="I8" s="50" t="s">
        <v>26</v>
      </c>
      <c r="J8" s="22" t="s">
        <v>27</v>
      </c>
      <c r="K8" s="22" t="s">
        <v>27</v>
      </c>
      <c r="L8" s="22" t="s">
        <v>236</v>
      </c>
      <c r="M8" s="22" t="s">
        <v>258</v>
      </c>
      <c r="N8" s="22" t="s">
        <v>254</v>
      </c>
      <c r="O8" s="22" t="s">
        <v>255</v>
      </c>
      <c r="P8" s="99"/>
      <c r="Q8" s="99"/>
      <c r="R8" s="99"/>
      <c r="S8" s="99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</row>
    <row r="9" spans="1:1164" x14ac:dyDescent="0.3">
      <c r="A9" s="6"/>
      <c r="B9" s="22"/>
      <c r="C9" s="7"/>
      <c r="D9" s="22"/>
      <c r="E9" s="22"/>
      <c r="F9" s="22"/>
      <c r="G9" s="22"/>
      <c r="H9" s="22"/>
      <c r="I9" s="50"/>
      <c r="J9" s="22"/>
      <c r="K9" s="22"/>
      <c r="L9" s="22"/>
      <c r="M9" s="22"/>
      <c r="N9" s="22"/>
      <c r="O9" s="22"/>
    </row>
    <row r="10" spans="1:1164" s="1" customFormat="1" x14ac:dyDescent="0.3">
      <c r="A10" s="5" t="s">
        <v>34</v>
      </c>
      <c r="B10" s="21"/>
      <c r="C10" s="8"/>
      <c r="D10" s="21"/>
      <c r="E10" s="21"/>
      <c r="F10" s="21"/>
      <c r="G10" s="21"/>
      <c r="H10" s="21"/>
      <c r="I10" s="51"/>
      <c r="J10" s="21"/>
      <c r="K10" s="21"/>
      <c r="L10" s="21"/>
      <c r="M10" s="21"/>
      <c r="N10" s="21"/>
      <c r="O10" s="21"/>
      <c r="P10" s="100"/>
      <c r="Q10" s="100"/>
      <c r="R10" s="100"/>
      <c r="S10" s="100"/>
    </row>
    <row r="11" spans="1:1164" s="2" customFormat="1" ht="24.6" x14ac:dyDescent="0.3">
      <c r="A11" s="6" t="s">
        <v>35</v>
      </c>
      <c r="B11" s="22" t="s">
        <v>19</v>
      </c>
      <c r="C11" s="6" t="s">
        <v>20</v>
      </c>
      <c r="D11" s="22" t="s">
        <v>21</v>
      </c>
      <c r="E11" s="22" t="s">
        <v>22</v>
      </c>
      <c r="F11" s="22" t="s">
        <v>32</v>
      </c>
      <c r="G11" s="22" t="s">
        <v>24</v>
      </c>
      <c r="H11" s="22" t="s">
        <v>25</v>
      </c>
      <c r="I11" s="50" t="s">
        <v>26</v>
      </c>
      <c r="J11" s="22" t="s">
        <v>27</v>
      </c>
      <c r="K11" s="22" t="s">
        <v>27</v>
      </c>
      <c r="L11" s="22" t="s">
        <v>236</v>
      </c>
      <c r="M11" s="22" t="s">
        <v>258</v>
      </c>
      <c r="N11" s="22" t="s">
        <v>254</v>
      </c>
      <c r="O11" s="22" t="s">
        <v>255</v>
      </c>
      <c r="P11" s="99"/>
      <c r="Q11" s="99"/>
      <c r="R11" s="99"/>
      <c r="S11" s="99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</row>
    <row r="12" spans="1:1164" s="2" customFormat="1" ht="24.6" x14ac:dyDescent="0.3">
      <c r="A12" s="6" t="s">
        <v>36</v>
      </c>
      <c r="B12" s="22" t="s">
        <v>29</v>
      </c>
      <c r="C12" s="6" t="s">
        <v>37</v>
      </c>
      <c r="D12" s="22" t="s">
        <v>30</v>
      </c>
      <c r="E12" s="22" t="s">
        <v>31</v>
      </c>
      <c r="F12" s="22" t="s">
        <v>32</v>
      </c>
      <c r="G12" s="22" t="s">
        <v>24</v>
      </c>
      <c r="H12" s="22" t="s">
        <v>25</v>
      </c>
      <c r="I12" s="50" t="s">
        <v>26</v>
      </c>
      <c r="J12" s="22" t="s">
        <v>27</v>
      </c>
      <c r="K12" s="22" t="s">
        <v>27</v>
      </c>
      <c r="L12" s="22" t="s">
        <v>236</v>
      </c>
      <c r="M12" s="22" t="s">
        <v>258</v>
      </c>
      <c r="N12" s="22" t="s">
        <v>254</v>
      </c>
      <c r="O12" s="22" t="s">
        <v>255</v>
      </c>
      <c r="P12" s="99"/>
      <c r="Q12" s="99"/>
      <c r="R12" s="99"/>
      <c r="S12" s="99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</row>
    <row r="13" spans="1:1164" s="2" customFormat="1" ht="24.6" x14ac:dyDescent="0.3">
      <c r="A13" s="6" t="s">
        <v>38</v>
      </c>
      <c r="B13" s="22" t="s">
        <v>29</v>
      </c>
      <c r="C13" s="6" t="s">
        <v>20</v>
      </c>
      <c r="D13" s="22" t="s">
        <v>30</v>
      </c>
      <c r="E13" s="22" t="s">
        <v>31</v>
      </c>
      <c r="F13" s="22" t="s">
        <v>32</v>
      </c>
      <c r="G13" s="22" t="s">
        <v>24</v>
      </c>
      <c r="H13" s="22" t="s">
        <v>25</v>
      </c>
      <c r="I13" s="50" t="s">
        <v>26</v>
      </c>
      <c r="J13" s="22" t="s">
        <v>27</v>
      </c>
      <c r="K13" s="22" t="s">
        <v>27</v>
      </c>
      <c r="L13" s="22" t="s">
        <v>236</v>
      </c>
      <c r="M13" s="22" t="s">
        <v>258</v>
      </c>
      <c r="N13" s="22" t="s">
        <v>254</v>
      </c>
      <c r="O13" s="22" t="s">
        <v>255</v>
      </c>
      <c r="P13" s="99"/>
      <c r="Q13" s="99"/>
      <c r="R13" s="99"/>
      <c r="S13" s="99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</row>
    <row r="14" spans="1:1164" x14ac:dyDescent="0.3">
      <c r="A14" s="6"/>
      <c r="B14" s="22"/>
      <c r="C14" s="7"/>
      <c r="D14" s="6"/>
      <c r="E14" s="22"/>
      <c r="F14" s="22"/>
      <c r="G14" s="22"/>
      <c r="H14" s="22"/>
      <c r="I14" s="50"/>
      <c r="J14" s="22"/>
      <c r="K14" s="22"/>
      <c r="L14" s="22"/>
      <c r="M14" s="22"/>
      <c r="N14" s="22"/>
      <c r="O14" s="22"/>
    </row>
    <row r="15" spans="1:1164" s="1" customFormat="1" x14ac:dyDescent="0.3">
      <c r="A15" s="5" t="s">
        <v>39</v>
      </c>
      <c r="B15" s="22"/>
      <c r="C15" s="8"/>
      <c r="D15" s="5"/>
      <c r="E15" s="21"/>
      <c r="F15" s="21"/>
      <c r="G15" s="21"/>
      <c r="H15" s="21"/>
      <c r="I15" s="51"/>
      <c r="J15" s="21"/>
      <c r="K15" s="21"/>
      <c r="L15" s="21"/>
      <c r="M15" s="21"/>
      <c r="N15" s="21"/>
      <c r="O15" s="21"/>
      <c r="P15" s="100"/>
      <c r="Q15" s="100"/>
      <c r="R15" s="100"/>
      <c r="S15" s="100"/>
    </row>
    <row r="16" spans="1:1164" s="2" customFormat="1" ht="24.6" x14ac:dyDescent="0.3">
      <c r="A16" s="6" t="s">
        <v>40</v>
      </c>
      <c r="B16" s="22" t="s">
        <v>19</v>
      </c>
      <c r="C16" s="7" t="s">
        <v>41</v>
      </c>
      <c r="D16" s="22" t="s">
        <v>21</v>
      </c>
      <c r="E16" s="22" t="s">
        <v>22</v>
      </c>
      <c r="F16" s="22" t="s">
        <v>32</v>
      </c>
      <c r="G16" s="22" t="s">
        <v>24</v>
      </c>
      <c r="H16" s="22" t="s">
        <v>25</v>
      </c>
      <c r="I16" s="50" t="s">
        <v>26</v>
      </c>
      <c r="J16" s="22" t="s">
        <v>27</v>
      </c>
      <c r="K16" s="22" t="s">
        <v>27</v>
      </c>
      <c r="L16" s="22" t="s">
        <v>236</v>
      </c>
      <c r="M16" s="22" t="s">
        <v>258</v>
      </c>
      <c r="N16" s="22" t="s">
        <v>254</v>
      </c>
      <c r="O16" s="22" t="s">
        <v>255</v>
      </c>
      <c r="P16" s="99"/>
      <c r="Q16" s="99"/>
      <c r="R16" s="99"/>
      <c r="S16" s="99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</row>
    <row r="17" spans="1:1164" s="2" customFormat="1" ht="24.6" x14ac:dyDescent="0.3">
      <c r="A17" s="6" t="s">
        <v>42</v>
      </c>
      <c r="B17" s="22" t="s">
        <v>29</v>
      </c>
      <c r="C17" s="7" t="s">
        <v>37</v>
      </c>
      <c r="D17" s="22" t="s">
        <v>30</v>
      </c>
      <c r="E17" s="22" t="s">
        <v>31</v>
      </c>
      <c r="F17" s="22" t="s">
        <v>32</v>
      </c>
      <c r="G17" s="22" t="s">
        <v>24</v>
      </c>
      <c r="H17" s="22" t="s">
        <v>25</v>
      </c>
      <c r="I17" s="50" t="s">
        <v>26</v>
      </c>
      <c r="J17" s="22" t="s">
        <v>27</v>
      </c>
      <c r="K17" s="22" t="s">
        <v>27</v>
      </c>
      <c r="L17" s="22" t="s">
        <v>236</v>
      </c>
      <c r="M17" s="22" t="s">
        <v>258</v>
      </c>
      <c r="N17" s="22" t="s">
        <v>254</v>
      </c>
      <c r="O17" s="22" t="s">
        <v>255</v>
      </c>
      <c r="P17" s="99"/>
      <c r="Q17" s="99"/>
      <c r="R17" s="99"/>
      <c r="S17" s="99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</row>
    <row r="18" spans="1:1164" s="2" customFormat="1" ht="24.6" x14ac:dyDescent="0.3">
      <c r="A18" s="6" t="s">
        <v>43</v>
      </c>
      <c r="B18" s="22" t="s">
        <v>29</v>
      </c>
      <c r="C18" s="7" t="s">
        <v>37</v>
      </c>
      <c r="D18" s="22" t="s">
        <v>30</v>
      </c>
      <c r="E18" s="22" t="s">
        <v>31</v>
      </c>
      <c r="F18" s="22" t="s">
        <v>32</v>
      </c>
      <c r="G18" s="22" t="s">
        <v>24</v>
      </c>
      <c r="H18" s="22" t="s">
        <v>25</v>
      </c>
      <c r="I18" s="50" t="s">
        <v>26</v>
      </c>
      <c r="J18" s="22" t="s">
        <v>27</v>
      </c>
      <c r="K18" s="22" t="s">
        <v>27</v>
      </c>
      <c r="L18" s="22" t="s">
        <v>236</v>
      </c>
      <c r="M18" s="22" t="s">
        <v>258</v>
      </c>
      <c r="N18" s="22" t="s">
        <v>254</v>
      </c>
      <c r="O18" s="22" t="s">
        <v>255</v>
      </c>
      <c r="P18" s="99"/>
      <c r="Q18" s="99"/>
      <c r="R18" s="99"/>
      <c r="S18" s="99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</row>
    <row r="19" spans="1:1164" x14ac:dyDescent="0.3">
      <c r="A19" s="6"/>
      <c r="B19" s="6"/>
      <c r="C19" s="7"/>
      <c r="D19" s="6"/>
      <c r="E19" s="6"/>
      <c r="F19" s="6"/>
      <c r="G19" s="6"/>
      <c r="H19" s="6"/>
      <c r="I19" s="52"/>
      <c r="J19" s="6"/>
      <c r="K19" s="6"/>
      <c r="L19" s="6"/>
      <c r="M19" s="6"/>
      <c r="N19" s="6"/>
      <c r="O19" s="6"/>
    </row>
    <row r="20" spans="1:1164" s="1" customFormat="1" x14ac:dyDescent="0.3">
      <c r="A20" s="5" t="s">
        <v>44</v>
      </c>
      <c r="B20" s="5"/>
      <c r="C20" s="8"/>
      <c r="D20" s="5"/>
      <c r="E20" s="5"/>
      <c r="F20" s="5"/>
      <c r="G20" s="5"/>
      <c r="H20" s="5"/>
      <c r="I20" s="49"/>
      <c r="J20" s="5"/>
      <c r="K20" s="5"/>
      <c r="L20" s="5"/>
      <c r="M20" s="5"/>
      <c r="N20" s="5"/>
      <c r="O20" s="5"/>
      <c r="P20" s="100"/>
      <c r="Q20" s="100"/>
      <c r="R20" s="100"/>
      <c r="S20" s="100"/>
    </row>
    <row r="21" spans="1:1164" s="2" customFormat="1" ht="24.6" x14ac:dyDescent="0.3">
      <c r="A21" s="6" t="s">
        <v>45</v>
      </c>
      <c r="B21" s="36" t="s">
        <v>46</v>
      </c>
      <c r="C21" s="7" t="s">
        <v>41</v>
      </c>
      <c r="D21" s="36" t="s">
        <v>47</v>
      </c>
      <c r="E21" s="36" t="s">
        <v>47</v>
      </c>
      <c r="F21" s="36" t="s">
        <v>47</v>
      </c>
      <c r="G21" s="36" t="s">
        <v>47</v>
      </c>
      <c r="H21" s="36" t="s">
        <v>47</v>
      </c>
      <c r="I21" s="53" t="s">
        <v>47</v>
      </c>
      <c r="J21" s="36" t="s">
        <v>47</v>
      </c>
      <c r="K21" s="36" t="s">
        <v>47</v>
      </c>
      <c r="L21" s="36" t="s">
        <v>237</v>
      </c>
      <c r="M21" s="36" t="s">
        <v>237</v>
      </c>
      <c r="N21" s="36" t="s">
        <v>259</v>
      </c>
      <c r="O21" s="36" t="s">
        <v>260</v>
      </c>
      <c r="P21" s="99"/>
      <c r="Q21" s="99"/>
      <c r="R21" s="99"/>
      <c r="S21" s="99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</row>
    <row r="22" spans="1:1164" x14ac:dyDescent="0.3">
      <c r="A22" s="6"/>
      <c r="B22" s="6"/>
      <c r="C22" s="7"/>
      <c r="D22" s="6"/>
      <c r="E22" s="6"/>
      <c r="F22" s="6"/>
      <c r="G22" s="6"/>
      <c r="H22" s="6"/>
      <c r="I22" s="52"/>
      <c r="J22" s="6"/>
      <c r="K22" s="6"/>
      <c r="L22" s="6"/>
      <c r="M22" s="6"/>
      <c r="N22" s="6"/>
      <c r="O22" s="6"/>
    </row>
    <row r="23" spans="1:1164" x14ac:dyDescent="0.3">
      <c r="A23" s="5" t="s">
        <v>48</v>
      </c>
      <c r="B23" s="6"/>
      <c r="C23" s="7"/>
      <c r="D23" s="6"/>
      <c r="E23" s="6"/>
      <c r="F23" s="6"/>
      <c r="G23" s="6"/>
      <c r="H23" s="6"/>
      <c r="I23" s="52"/>
      <c r="J23" s="6"/>
      <c r="K23" s="6"/>
      <c r="L23" s="6"/>
      <c r="M23" s="6"/>
      <c r="N23" s="6"/>
      <c r="O23" s="6"/>
    </row>
    <row r="24" spans="1:1164" s="2" customFormat="1" x14ac:dyDescent="0.3">
      <c r="A24" s="6" t="s">
        <v>49</v>
      </c>
      <c r="B24" s="6" t="s">
        <v>50</v>
      </c>
      <c r="C24" s="9" t="s">
        <v>51</v>
      </c>
      <c r="D24" s="6" t="s">
        <v>52</v>
      </c>
      <c r="E24" s="6" t="s">
        <v>53</v>
      </c>
      <c r="F24" s="6" t="s">
        <v>54</v>
      </c>
      <c r="G24" s="6" t="s">
        <v>55</v>
      </c>
      <c r="H24" s="6" t="s">
        <v>56</v>
      </c>
      <c r="I24" s="52" t="s">
        <v>57</v>
      </c>
      <c r="J24" s="6" t="s">
        <v>58</v>
      </c>
      <c r="K24" s="6" t="s">
        <v>58</v>
      </c>
      <c r="L24" s="6" t="s">
        <v>238</v>
      </c>
      <c r="M24" s="6" t="s">
        <v>261</v>
      </c>
      <c r="N24" s="6" t="s">
        <v>262</v>
      </c>
      <c r="O24" s="6" t="s">
        <v>263</v>
      </c>
      <c r="P24" s="99"/>
      <c r="Q24" s="99"/>
      <c r="R24" s="99"/>
      <c r="S24" s="99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</row>
    <row r="25" spans="1:1164" s="2" customFormat="1" x14ac:dyDescent="0.3">
      <c r="A25" s="6" t="s">
        <v>59</v>
      </c>
      <c r="B25" s="6" t="s">
        <v>60</v>
      </c>
      <c r="C25" s="9" t="s">
        <v>51</v>
      </c>
      <c r="D25" s="6" t="s">
        <v>52</v>
      </c>
      <c r="E25" s="6" t="s">
        <v>53</v>
      </c>
      <c r="F25" s="6" t="s">
        <v>54</v>
      </c>
      <c r="G25" s="6" t="s">
        <v>55</v>
      </c>
      <c r="H25" s="6" t="s">
        <v>56</v>
      </c>
      <c r="I25" s="52" t="s">
        <v>57</v>
      </c>
      <c r="J25" s="6" t="s">
        <v>58</v>
      </c>
      <c r="K25" s="6" t="s">
        <v>58</v>
      </c>
      <c r="L25" s="6" t="s">
        <v>238</v>
      </c>
      <c r="M25" s="6" t="s">
        <v>261</v>
      </c>
      <c r="N25" s="6" t="s">
        <v>262</v>
      </c>
      <c r="O25" s="6" t="s">
        <v>263</v>
      </c>
      <c r="P25" s="99"/>
      <c r="Q25" s="99"/>
      <c r="R25" s="99"/>
      <c r="S25" s="99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</row>
    <row r="26" spans="1:1164" x14ac:dyDescent="0.3">
      <c r="A26" s="5"/>
      <c r="B26" s="6"/>
      <c r="C26" s="10"/>
      <c r="D26" s="6"/>
      <c r="E26" s="6"/>
      <c r="F26" s="6"/>
      <c r="G26" s="6"/>
      <c r="H26" s="6"/>
      <c r="I26" s="52"/>
      <c r="J26" s="6"/>
      <c r="K26" s="6"/>
      <c r="L26" s="6"/>
      <c r="M26" s="6"/>
      <c r="N26" s="6"/>
      <c r="O26" s="6"/>
    </row>
    <row r="27" spans="1:1164" s="2" customFormat="1" x14ac:dyDescent="0.3">
      <c r="A27" s="5" t="s">
        <v>61</v>
      </c>
      <c r="B27" s="6" t="s">
        <v>62</v>
      </c>
      <c r="C27" s="9" t="s">
        <v>51</v>
      </c>
      <c r="D27" s="6" t="s">
        <v>63</v>
      </c>
      <c r="E27" s="6" t="s">
        <v>64</v>
      </c>
      <c r="F27" s="6" t="s">
        <v>65</v>
      </c>
      <c r="G27" s="6" t="s">
        <v>66</v>
      </c>
      <c r="H27" s="6" t="s">
        <v>67</v>
      </c>
      <c r="I27" s="52" t="s">
        <v>68</v>
      </c>
      <c r="J27" s="6" t="s">
        <v>69</v>
      </c>
      <c r="K27" s="6" t="s">
        <v>69</v>
      </c>
      <c r="L27" s="6" t="s">
        <v>239</v>
      </c>
      <c r="M27" s="6" t="s">
        <v>261</v>
      </c>
      <c r="N27" s="6" t="s">
        <v>262</v>
      </c>
      <c r="O27" s="6" t="s">
        <v>263</v>
      </c>
      <c r="P27" s="99"/>
      <c r="Q27" s="99"/>
      <c r="R27" s="99"/>
      <c r="S27" s="99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</row>
    <row r="28" spans="1:1164" x14ac:dyDescent="0.3">
      <c r="A28" s="5"/>
      <c r="B28" s="6"/>
      <c r="C28" s="10"/>
      <c r="D28" s="6"/>
      <c r="E28" s="6"/>
      <c r="F28" s="6"/>
      <c r="G28" s="6"/>
      <c r="H28" s="6"/>
      <c r="I28" s="52"/>
      <c r="J28" s="6"/>
      <c r="K28" s="6"/>
      <c r="L28" s="6"/>
      <c r="M28" s="6"/>
      <c r="N28" s="6"/>
      <c r="O28" s="6"/>
    </row>
    <row r="29" spans="1:1164" x14ac:dyDescent="0.3">
      <c r="A29" s="21" t="s">
        <v>70</v>
      </c>
      <c r="B29" s="6"/>
      <c r="C29" s="10"/>
      <c r="D29" s="6"/>
      <c r="E29" s="6"/>
      <c r="F29" s="6"/>
      <c r="G29" s="6"/>
      <c r="H29" s="6"/>
      <c r="I29" s="52"/>
      <c r="J29" s="6"/>
      <c r="K29" s="6"/>
      <c r="L29" s="6"/>
      <c r="M29" s="6"/>
      <c r="N29" s="6"/>
      <c r="O29" s="6"/>
    </row>
    <row r="30" spans="1:1164" s="2" customFormat="1" ht="24.6" x14ac:dyDescent="0.3">
      <c r="A30" s="6" t="s">
        <v>71</v>
      </c>
      <c r="B30" s="22" t="s">
        <v>72</v>
      </c>
      <c r="C30" s="37" t="s">
        <v>51</v>
      </c>
      <c r="D30" s="22" t="s">
        <v>73</v>
      </c>
      <c r="E30" s="22" t="s">
        <v>74</v>
      </c>
      <c r="F30" s="22" t="s">
        <v>75</v>
      </c>
      <c r="G30" s="22" t="s">
        <v>76</v>
      </c>
      <c r="H30" s="22" t="s">
        <v>77</v>
      </c>
      <c r="I30" s="50" t="s">
        <v>78</v>
      </c>
      <c r="J30" s="22" t="s">
        <v>79</v>
      </c>
      <c r="K30" s="22" t="s">
        <v>79</v>
      </c>
      <c r="L30" s="22" t="s">
        <v>240</v>
      </c>
      <c r="M30" s="22" t="s">
        <v>264</v>
      </c>
      <c r="N30" s="22" t="s">
        <v>265</v>
      </c>
      <c r="O30" s="22" t="s">
        <v>266</v>
      </c>
      <c r="P30" s="99"/>
      <c r="Q30" s="99"/>
      <c r="R30" s="99"/>
      <c r="S30" s="99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</row>
    <row r="31" spans="1:1164" s="2" customFormat="1" x14ac:dyDescent="0.3">
      <c r="A31" s="6" t="s">
        <v>80</v>
      </c>
      <c r="B31" s="6" t="s">
        <v>81</v>
      </c>
      <c r="C31" s="9" t="s">
        <v>51</v>
      </c>
      <c r="D31" s="6" t="s">
        <v>82</v>
      </c>
      <c r="E31" s="6" t="s">
        <v>83</v>
      </c>
      <c r="F31" s="6" t="s">
        <v>84</v>
      </c>
      <c r="G31" s="6" t="s">
        <v>85</v>
      </c>
      <c r="H31" s="6" t="s">
        <v>86</v>
      </c>
      <c r="I31" s="52" t="s">
        <v>87</v>
      </c>
      <c r="J31" s="6" t="s">
        <v>86</v>
      </c>
      <c r="K31" s="6" t="s">
        <v>86</v>
      </c>
      <c r="L31" s="6" t="s">
        <v>241</v>
      </c>
      <c r="M31" s="6" t="s">
        <v>267</v>
      </c>
      <c r="N31" s="6" t="s">
        <v>268</v>
      </c>
      <c r="O31" s="6" t="s">
        <v>269</v>
      </c>
      <c r="P31" s="99"/>
      <c r="Q31" s="99"/>
      <c r="R31" s="99"/>
      <c r="S31" s="99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</row>
    <row r="32" spans="1:1164" x14ac:dyDescent="0.3">
      <c r="A32" s="6"/>
      <c r="B32" s="6"/>
      <c r="C32" s="9"/>
      <c r="D32" s="6"/>
      <c r="E32" s="6"/>
      <c r="F32" s="6"/>
      <c r="G32" s="6"/>
      <c r="H32" s="6"/>
      <c r="I32" s="52"/>
      <c r="J32" s="6"/>
      <c r="K32" s="6"/>
      <c r="L32" s="6"/>
      <c r="M32" s="6"/>
      <c r="N32" s="6"/>
      <c r="O32" s="6"/>
    </row>
    <row r="33" spans="1:1164" s="2" customFormat="1" ht="24.6" x14ac:dyDescent="0.3">
      <c r="A33" s="21" t="s">
        <v>88</v>
      </c>
      <c r="B33" s="6" t="s">
        <v>89</v>
      </c>
      <c r="C33" s="9" t="s">
        <v>51</v>
      </c>
      <c r="D33" s="6" t="s">
        <v>90</v>
      </c>
      <c r="E33" s="6" t="s">
        <v>91</v>
      </c>
      <c r="F33" s="6" t="s">
        <v>92</v>
      </c>
      <c r="G33" s="6" t="s">
        <v>93</v>
      </c>
      <c r="H33" s="6" t="s">
        <v>94</v>
      </c>
      <c r="I33" s="52" t="s">
        <v>95</v>
      </c>
      <c r="J33" s="6" t="s">
        <v>96</v>
      </c>
      <c r="K33" s="6" t="s">
        <v>96</v>
      </c>
      <c r="L33" s="6" t="s">
        <v>242</v>
      </c>
      <c r="M33" s="6" t="s">
        <v>270</v>
      </c>
      <c r="N33" s="6" t="s">
        <v>271</v>
      </c>
      <c r="O33" s="6" t="s">
        <v>272</v>
      </c>
      <c r="P33" s="99"/>
      <c r="Q33" s="99"/>
      <c r="R33" s="99"/>
      <c r="S33" s="99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</row>
    <row r="34" spans="1:1164" x14ac:dyDescent="0.3">
      <c r="A34" s="6"/>
      <c r="B34" s="6"/>
      <c r="C34" s="9"/>
      <c r="D34" s="6"/>
      <c r="E34" s="6"/>
      <c r="F34" s="6"/>
      <c r="G34" s="6"/>
      <c r="H34" s="6"/>
      <c r="I34" s="52"/>
      <c r="J34" s="6"/>
      <c r="K34" s="6"/>
      <c r="L34" s="6"/>
      <c r="M34" s="6"/>
      <c r="N34" s="6"/>
      <c r="O34" s="6"/>
    </row>
    <row r="35" spans="1:1164" x14ac:dyDescent="0.3">
      <c r="A35" s="5" t="s">
        <v>104</v>
      </c>
      <c r="B35" s="6"/>
      <c r="C35" s="10"/>
      <c r="D35" s="6"/>
      <c r="E35" s="6"/>
      <c r="F35" s="6"/>
      <c r="G35" s="6"/>
      <c r="H35" s="6"/>
      <c r="I35" s="52"/>
      <c r="J35" s="6"/>
      <c r="K35" s="6"/>
      <c r="L35" s="6"/>
      <c r="M35" s="6"/>
      <c r="N35" s="6"/>
      <c r="O35" s="6"/>
    </row>
    <row r="36" spans="1:1164" s="2" customFormat="1" ht="24.6" x14ac:dyDescent="0.3">
      <c r="A36" s="22" t="s">
        <v>105</v>
      </c>
      <c r="B36" s="6" t="s">
        <v>106</v>
      </c>
      <c r="C36" s="9" t="s">
        <v>51</v>
      </c>
      <c r="D36" s="6" t="s">
        <v>98</v>
      </c>
      <c r="E36" s="6" t="s">
        <v>99</v>
      </c>
      <c r="F36" s="6" t="s">
        <v>107</v>
      </c>
      <c r="G36" s="6" t="s">
        <v>108</v>
      </c>
      <c r="H36" s="6" t="s">
        <v>100</v>
      </c>
      <c r="I36" s="52" t="s">
        <v>109</v>
      </c>
      <c r="J36" s="6" t="s">
        <v>100</v>
      </c>
      <c r="K36" s="6" t="s">
        <v>100</v>
      </c>
      <c r="L36" s="6" t="s">
        <v>243</v>
      </c>
      <c r="M36" s="6" t="s">
        <v>273</v>
      </c>
      <c r="N36" s="6" t="s">
        <v>274</v>
      </c>
      <c r="O36" s="6" t="s">
        <v>275</v>
      </c>
      <c r="P36" s="99"/>
      <c r="Q36" s="99"/>
      <c r="R36" s="99"/>
      <c r="S36" s="99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</row>
    <row r="37" spans="1:1164" x14ac:dyDescent="0.3">
      <c r="A37" s="6"/>
      <c r="B37" s="32"/>
      <c r="C37" s="19"/>
      <c r="D37" s="6"/>
      <c r="E37" s="6"/>
      <c r="F37" s="6"/>
      <c r="G37" s="6"/>
      <c r="H37" s="6"/>
      <c r="I37" s="52"/>
      <c r="J37" s="6"/>
      <c r="K37" s="6"/>
      <c r="L37" s="6"/>
      <c r="M37" s="6"/>
      <c r="N37" s="6"/>
      <c r="O37" s="6"/>
    </row>
    <row r="38" spans="1:1164" s="1" customFormat="1" x14ac:dyDescent="0.3">
      <c r="A38" s="30" t="s">
        <v>110</v>
      </c>
      <c r="B38" s="20"/>
      <c r="C38" s="31"/>
      <c r="D38" s="30"/>
      <c r="E38" s="20"/>
      <c r="F38" s="20"/>
      <c r="G38" s="20"/>
      <c r="H38" s="20"/>
      <c r="I38" s="54"/>
      <c r="J38" s="20"/>
      <c r="K38" s="20"/>
      <c r="L38" s="20"/>
      <c r="M38" s="20"/>
      <c r="N38" s="20"/>
      <c r="O38" s="20"/>
      <c r="P38" s="100"/>
      <c r="Q38" s="100"/>
      <c r="R38" s="100"/>
      <c r="S38" s="100"/>
    </row>
    <row r="39" spans="1:1164" s="2" customFormat="1" ht="24.6" x14ac:dyDescent="0.3">
      <c r="A39" s="22" t="s">
        <v>111</v>
      </c>
      <c r="B39" s="6" t="s">
        <v>112</v>
      </c>
      <c r="C39" s="9" t="s">
        <v>51</v>
      </c>
      <c r="D39" s="109" t="s">
        <v>113</v>
      </c>
      <c r="E39" s="109" t="s">
        <v>113</v>
      </c>
      <c r="F39" s="109" t="s">
        <v>113</v>
      </c>
      <c r="G39" s="109" t="s">
        <v>113</v>
      </c>
      <c r="H39" s="109" t="s">
        <v>113</v>
      </c>
      <c r="I39" s="113" t="s">
        <v>113</v>
      </c>
      <c r="J39" s="109" t="s">
        <v>113</v>
      </c>
      <c r="K39" s="109" t="s">
        <v>113</v>
      </c>
      <c r="L39" s="109" t="s">
        <v>113</v>
      </c>
      <c r="M39" s="109" t="s">
        <v>113</v>
      </c>
      <c r="N39" s="109" t="s">
        <v>113</v>
      </c>
      <c r="O39" s="109" t="s">
        <v>113</v>
      </c>
      <c r="P39" s="99"/>
      <c r="Q39" s="99"/>
      <c r="R39" s="99"/>
      <c r="S39" s="9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</row>
    <row r="40" spans="1:1164" s="2" customFormat="1" x14ac:dyDescent="0.3">
      <c r="A40" s="22" t="s">
        <v>114</v>
      </c>
      <c r="B40" s="6" t="s">
        <v>115</v>
      </c>
      <c r="C40" s="9" t="s">
        <v>51</v>
      </c>
      <c r="D40" s="110"/>
      <c r="E40" s="110"/>
      <c r="F40" s="110"/>
      <c r="G40" s="110"/>
      <c r="H40" s="110"/>
      <c r="I40" s="114"/>
      <c r="J40" s="110"/>
      <c r="K40" s="110"/>
      <c r="L40" s="110"/>
      <c r="M40" s="110"/>
      <c r="N40" s="110"/>
      <c r="O40" s="110"/>
      <c r="P40" s="99"/>
      <c r="Q40" s="99"/>
      <c r="R40" s="99"/>
      <c r="S40" s="99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</row>
    <row r="41" spans="1:1164" x14ac:dyDescent="0.3">
      <c r="A41" s="22" t="s">
        <v>116</v>
      </c>
      <c r="B41" s="6"/>
      <c r="C41" s="9"/>
      <c r="D41" s="69"/>
      <c r="E41" s="69"/>
      <c r="F41" s="69"/>
      <c r="G41" s="69"/>
      <c r="H41" s="69"/>
      <c r="I41" s="70"/>
      <c r="J41" s="69"/>
      <c r="K41" s="69"/>
      <c r="L41" s="69">
        <v>1315.44</v>
      </c>
      <c r="M41" s="69">
        <v>1364.11</v>
      </c>
      <c r="N41" s="90">
        <v>1409.13</v>
      </c>
      <c r="O41" s="90">
        <v>1454.22</v>
      </c>
    </row>
    <row r="42" spans="1:1164" x14ac:dyDescent="0.3">
      <c r="A42" s="6"/>
      <c r="B42" s="6"/>
      <c r="C42" s="7"/>
      <c r="D42" s="11"/>
      <c r="E42" s="11"/>
      <c r="F42" s="11"/>
      <c r="G42" s="11"/>
      <c r="H42" s="11"/>
      <c r="I42" s="55"/>
      <c r="J42" s="11"/>
      <c r="K42" s="11"/>
      <c r="L42" s="11"/>
      <c r="M42" s="11"/>
      <c r="N42" s="89"/>
      <c r="O42" s="89"/>
    </row>
    <row r="43" spans="1:1164" x14ac:dyDescent="0.3">
      <c r="A43" s="5" t="s">
        <v>117</v>
      </c>
      <c r="B43" s="6"/>
      <c r="C43" s="7"/>
      <c r="D43" s="11"/>
      <c r="E43" s="11"/>
      <c r="F43" s="11"/>
      <c r="G43" s="11"/>
      <c r="H43" s="11"/>
      <c r="I43" s="55"/>
      <c r="J43" s="11"/>
      <c r="K43" s="11"/>
      <c r="L43" s="11"/>
      <c r="M43" s="71"/>
      <c r="N43" s="2"/>
      <c r="O43" s="2"/>
    </row>
    <row r="44" spans="1:1164" x14ac:dyDescent="0.3">
      <c r="A44" s="6" t="s">
        <v>118</v>
      </c>
      <c r="B44" s="12">
        <v>4</v>
      </c>
      <c r="C44" s="9">
        <v>45</v>
      </c>
      <c r="D44" s="12">
        <v>25</v>
      </c>
      <c r="E44" s="12">
        <v>30</v>
      </c>
      <c r="F44" s="12" t="e">
        <f>+E44*#REF!</f>
        <v>#REF!</v>
      </c>
      <c r="G44" s="12" t="e">
        <f>+F44*#REF!</f>
        <v>#REF!</v>
      </c>
      <c r="H44" s="12" t="e">
        <f>+G44*$P$1</f>
        <v>#REF!</v>
      </c>
      <c r="I44" s="56" t="e">
        <f>+H44*$P$1</f>
        <v>#REF!</v>
      </c>
      <c r="J44" s="12" t="e">
        <f>+I44*$Q$1</f>
        <v>#REF!</v>
      </c>
      <c r="K44" s="12" t="e">
        <f>+J44*$S$1</f>
        <v>#REF!</v>
      </c>
      <c r="L44" s="12">
        <v>70.989999999999995</v>
      </c>
      <c r="M44" s="72">
        <f>L44*3.7%+L44</f>
        <v>73.616630000000001</v>
      </c>
      <c r="N44" s="72">
        <f>M44*3.3%+M44</f>
        <v>76.045978790000007</v>
      </c>
      <c r="O44" s="72">
        <f>N44*3.2%+N44</f>
        <v>78.479450111280002</v>
      </c>
    </row>
    <row r="45" spans="1:1164" x14ac:dyDescent="0.3">
      <c r="A45" s="6" t="s">
        <v>119</v>
      </c>
      <c r="B45" s="12">
        <v>7</v>
      </c>
      <c r="C45" s="9">
        <v>61</v>
      </c>
      <c r="D45" s="12">
        <v>50</v>
      </c>
      <c r="E45" s="12">
        <v>75</v>
      </c>
      <c r="F45" s="12" t="e">
        <f>+E45*#REF!</f>
        <v>#REF!</v>
      </c>
      <c r="G45" s="12" t="e">
        <f>+F45*#REF!</f>
        <v>#REF!</v>
      </c>
      <c r="H45" s="12" t="e">
        <f t="shared" ref="H45:H48" si="0">+G45*$P$1</f>
        <v>#REF!</v>
      </c>
      <c r="I45" s="56" t="e">
        <f t="shared" ref="I45:I48" si="1">+H45*$P$1</f>
        <v>#REF!</v>
      </c>
      <c r="J45" s="12" t="e">
        <f t="shared" ref="J45:J48" si="2">+I45*$Q$1</f>
        <v>#REF!</v>
      </c>
      <c r="K45" s="12" t="e">
        <f>+J45*$S$1</f>
        <v>#REF!</v>
      </c>
      <c r="L45" s="12">
        <v>176.44</v>
      </c>
      <c r="M45" s="72">
        <f>L45*3.7%+L45</f>
        <v>182.96827999999999</v>
      </c>
      <c r="N45" s="72">
        <f>M45*3.3%+M45</f>
        <v>189.00623324</v>
      </c>
      <c r="O45" s="72">
        <f>N45*3.2%+N45</f>
        <v>195.05443270367999</v>
      </c>
    </row>
    <row r="46" spans="1:1164" x14ac:dyDescent="0.3">
      <c r="A46" s="6" t="s">
        <v>120</v>
      </c>
      <c r="B46" s="12">
        <v>9.5</v>
      </c>
      <c r="C46" s="9">
        <v>70</v>
      </c>
      <c r="D46" s="12">
        <v>70</v>
      </c>
      <c r="E46" s="12">
        <v>100</v>
      </c>
      <c r="F46" s="12" t="e">
        <f>+E46*#REF!</f>
        <v>#REF!</v>
      </c>
      <c r="G46" s="12" t="e">
        <f>+F46*#REF!</f>
        <v>#REF!</v>
      </c>
      <c r="H46" s="12" t="e">
        <f t="shared" si="0"/>
        <v>#REF!</v>
      </c>
      <c r="I46" s="56" t="e">
        <f t="shared" si="1"/>
        <v>#REF!</v>
      </c>
      <c r="J46" s="12" t="e">
        <f t="shared" si="2"/>
        <v>#REF!</v>
      </c>
      <c r="K46" s="12" t="e">
        <f>+J46*$S$1</f>
        <v>#REF!</v>
      </c>
      <c r="L46" s="12">
        <v>234.9</v>
      </c>
      <c r="M46" s="72">
        <f>L46*3.7%+L46</f>
        <v>243.59130000000002</v>
      </c>
      <c r="N46" s="72">
        <f>M46*3.3%+M46</f>
        <v>251.62981290000002</v>
      </c>
      <c r="O46" s="72">
        <f>N46*3.2%+N46</f>
        <v>259.68196691280002</v>
      </c>
    </row>
    <row r="47" spans="1:1164" x14ac:dyDescent="0.3">
      <c r="A47" s="6" t="s">
        <v>121</v>
      </c>
      <c r="B47" s="12">
        <v>50</v>
      </c>
      <c r="C47" s="9" t="s">
        <v>51</v>
      </c>
      <c r="D47" s="12">
        <v>300</v>
      </c>
      <c r="E47" s="12">
        <v>400</v>
      </c>
      <c r="F47" s="12" t="e">
        <f>+E47*#REF!</f>
        <v>#REF!</v>
      </c>
      <c r="G47" s="12" t="e">
        <f>+F47*#REF!</f>
        <v>#REF!</v>
      </c>
      <c r="H47" s="12" t="e">
        <f t="shared" si="0"/>
        <v>#REF!</v>
      </c>
      <c r="I47" s="56" t="e">
        <f t="shared" si="1"/>
        <v>#REF!</v>
      </c>
      <c r="J47" s="12" t="e">
        <f t="shared" si="2"/>
        <v>#REF!</v>
      </c>
      <c r="K47" s="12" t="e">
        <f>+J47*$S$1</f>
        <v>#REF!</v>
      </c>
      <c r="L47" s="12">
        <v>938.56</v>
      </c>
      <c r="M47" s="72">
        <f>L47*3.7%+L47</f>
        <v>973.28671999999995</v>
      </c>
      <c r="N47" s="72">
        <f>M47*3.3%+M47</f>
        <v>1005.40518176</v>
      </c>
      <c r="O47" s="72">
        <f>N47*3.2%+N47</f>
        <v>1037.5781475763199</v>
      </c>
    </row>
    <row r="48" spans="1:1164" x14ac:dyDescent="0.3">
      <c r="A48" s="6" t="s">
        <v>122</v>
      </c>
      <c r="B48" s="12">
        <v>9.5</v>
      </c>
      <c r="C48" s="9" t="s">
        <v>51</v>
      </c>
      <c r="D48" s="12">
        <v>70</v>
      </c>
      <c r="E48" s="12">
        <v>150</v>
      </c>
      <c r="F48" s="12" t="e">
        <f>+E48*#REF!</f>
        <v>#REF!</v>
      </c>
      <c r="G48" s="12" t="e">
        <f>+F48*#REF!</f>
        <v>#REF!</v>
      </c>
      <c r="H48" s="12" t="e">
        <f t="shared" si="0"/>
        <v>#REF!</v>
      </c>
      <c r="I48" s="56" t="e">
        <f t="shared" si="1"/>
        <v>#REF!</v>
      </c>
      <c r="J48" s="12" t="e">
        <f t="shared" si="2"/>
        <v>#REF!</v>
      </c>
      <c r="K48" s="12" t="e">
        <f>+J48*$S$1</f>
        <v>#REF!</v>
      </c>
      <c r="L48" s="12">
        <v>351.83</v>
      </c>
      <c r="M48" s="72">
        <f>L48*3.7%+L48</f>
        <v>364.84771000000001</v>
      </c>
      <c r="N48" s="72">
        <f>M48*3.3%+M48</f>
        <v>376.88768443000004</v>
      </c>
      <c r="O48" s="72">
        <f>N48*3.2%+N48</f>
        <v>388.94809033176006</v>
      </c>
    </row>
    <row r="49" spans="1:15" x14ac:dyDescent="0.3">
      <c r="A49" s="2"/>
      <c r="B49" s="2"/>
      <c r="C49" s="16"/>
      <c r="D49" s="17"/>
      <c r="E49" s="17"/>
      <c r="F49" s="17"/>
      <c r="G49" s="17"/>
      <c r="H49" s="17"/>
      <c r="I49" s="57"/>
      <c r="J49" s="17"/>
      <c r="K49" s="17"/>
      <c r="L49" s="17"/>
      <c r="M49" s="73"/>
      <c r="N49" s="6"/>
      <c r="O49" s="6"/>
    </row>
    <row r="50" spans="1:15" x14ac:dyDescent="0.3">
      <c r="A50" s="5" t="s">
        <v>123</v>
      </c>
      <c r="B50" s="6"/>
      <c r="C50" s="7"/>
      <c r="D50" s="11"/>
      <c r="E50" s="11"/>
      <c r="F50" s="11"/>
      <c r="G50" s="11"/>
      <c r="H50" s="11"/>
      <c r="I50" s="55"/>
      <c r="J50" s="11"/>
      <c r="K50" s="11"/>
      <c r="L50" s="11"/>
      <c r="M50" s="71"/>
      <c r="N50" s="6"/>
      <c r="O50" s="6"/>
    </row>
    <row r="51" spans="1:15" x14ac:dyDescent="0.3">
      <c r="A51" s="5" t="s">
        <v>124</v>
      </c>
      <c r="B51" s="6"/>
      <c r="C51" s="7"/>
      <c r="D51" s="11"/>
      <c r="E51" s="11"/>
      <c r="F51" s="11"/>
      <c r="G51" s="11"/>
      <c r="H51" s="11"/>
      <c r="I51" s="55"/>
      <c r="J51" s="11"/>
      <c r="K51" s="11"/>
      <c r="L51" s="11"/>
      <c r="M51" s="71"/>
      <c r="N51" s="6"/>
      <c r="O51" s="6"/>
    </row>
    <row r="52" spans="1:15" x14ac:dyDescent="0.3">
      <c r="A52" s="22" t="s">
        <v>125</v>
      </c>
      <c r="B52" s="12">
        <v>1200</v>
      </c>
      <c r="C52" s="9">
        <v>2887</v>
      </c>
      <c r="D52" s="12">
        <v>2000</v>
      </c>
      <c r="E52" s="12">
        <v>2500</v>
      </c>
      <c r="F52" s="12" t="e">
        <f>+E52*#REF!</f>
        <v>#REF!</v>
      </c>
      <c r="G52" s="12" t="e">
        <f>+F52*#REF!</f>
        <v>#REF!</v>
      </c>
      <c r="H52" s="12" t="e">
        <f t="shared" ref="H52:H53" si="3">+G52*$P$1</f>
        <v>#REF!</v>
      </c>
      <c r="I52" s="56" t="e">
        <f t="shared" ref="I52:I53" si="4">+H52*$P$1</f>
        <v>#REF!</v>
      </c>
      <c r="J52" s="12" t="e">
        <f t="shared" ref="J52:J53" si="5">+I52*$Q$1</f>
        <v>#REF!</v>
      </c>
      <c r="K52" s="12" t="e">
        <f>+J52*$S$1</f>
        <v>#REF!</v>
      </c>
      <c r="L52" s="12">
        <v>5849.5</v>
      </c>
      <c r="M52" s="72">
        <f>L52*3.7%+L52</f>
        <v>6065.9314999999997</v>
      </c>
      <c r="N52" s="72">
        <f>M52*3.3%+M52</f>
        <v>6266.1072395000001</v>
      </c>
      <c r="O52" s="72">
        <f>N52*3.2%+N52</f>
        <v>6466.6226711640002</v>
      </c>
    </row>
    <row r="53" spans="1:15" x14ac:dyDescent="0.3">
      <c r="A53" s="6" t="s">
        <v>126</v>
      </c>
      <c r="B53" s="12">
        <v>0</v>
      </c>
      <c r="C53" s="9">
        <v>1232</v>
      </c>
      <c r="D53" s="12">
        <v>700</v>
      </c>
      <c r="E53" s="12">
        <v>1400</v>
      </c>
      <c r="F53" s="12" t="e">
        <f>+E53*#REF!</f>
        <v>#REF!</v>
      </c>
      <c r="G53" s="12" t="e">
        <f>+F53*#REF!</f>
        <v>#REF!</v>
      </c>
      <c r="H53" s="12" t="e">
        <f t="shared" si="3"/>
        <v>#REF!</v>
      </c>
      <c r="I53" s="56" t="e">
        <f t="shared" si="4"/>
        <v>#REF!</v>
      </c>
      <c r="J53" s="12" t="e">
        <f t="shared" si="5"/>
        <v>#REF!</v>
      </c>
      <c r="K53" s="12" t="e">
        <f>+J53*$S$1</f>
        <v>#REF!</v>
      </c>
      <c r="L53" s="12">
        <v>3275.72</v>
      </c>
      <c r="M53" s="72">
        <f>L53*3.7%+L53</f>
        <v>3396.92164</v>
      </c>
      <c r="N53" s="72">
        <f>M53*3.3%+M53</f>
        <v>3509.0200541200002</v>
      </c>
      <c r="O53" s="72">
        <f>N53*3.2%+N53</f>
        <v>3621.3086958518402</v>
      </c>
    </row>
    <row r="54" spans="1:15" x14ac:dyDescent="0.3">
      <c r="A54" s="6"/>
      <c r="B54" s="11"/>
      <c r="C54" s="9"/>
      <c r="D54" s="11"/>
      <c r="E54" s="11"/>
      <c r="F54" s="11"/>
      <c r="G54" s="11"/>
      <c r="H54" s="11"/>
      <c r="I54" s="55"/>
      <c r="J54" s="11"/>
      <c r="K54" s="11"/>
      <c r="L54" s="11"/>
      <c r="M54" s="71"/>
      <c r="N54" s="76"/>
      <c r="O54" s="76"/>
    </row>
    <row r="55" spans="1:15" x14ac:dyDescent="0.3">
      <c r="A55" s="5" t="s">
        <v>127</v>
      </c>
      <c r="B55" s="11"/>
      <c r="C55" s="9"/>
      <c r="D55" s="11"/>
      <c r="E55" s="11"/>
      <c r="F55" s="11"/>
      <c r="G55" s="11"/>
      <c r="H55" s="11"/>
      <c r="I55" s="55"/>
      <c r="J55" s="11"/>
      <c r="K55" s="11"/>
      <c r="L55" s="11"/>
      <c r="M55" s="71"/>
      <c r="N55" s="76"/>
      <c r="O55" s="76"/>
    </row>
    <row r="56" spans="1:15" x14ac:dyDescent="0.3">
      <c r="A56" s="22" t="s">
        <v>125</v>
      </c>
      <c r="B56" s="12">
        <v>200</v>
      </c>
      <c r="C56" s="9">
        <v>1356</v>
      </c>
      <c r="D56" s="12">
        <v>700</v>
      </c>
      <c r="E56" s="12">
        <v>1400</v>
      </c>
      <c r="F56" s="12" t="e">
        <f>+E56*#REF!</f>
        <v>#REF!</v>
      </c>
      <c r="G56" s="12" t="e">
        <f>+F56*#REF!</f>
        <v>#REF!</v>
      </c>
      <c r="H56" s="12" t="e">
        <f t="shared" ref="H56:H63" si="6">+G56*$P$1</f>
        <v>#REF!</v>
      </c>
      <c r="I56" s="56" t="e">
        <f t="shared" ref="I56:I63" si="7">+H56*$P$1</f>
        <v>#REF!</v>
      </c>
      <c r="J56" s="12" t="e">
        <f t="shared" ref="J56:J57" si="8">+I56*$Q$1</f>
        <v>#REF!</v>
      </c>
      <c r="K56" s="12" t="e">
        <f>+J56*$S$1</f>
        <v>#REF!</v>
      </c>
      <c r="L56" s="12">
        <v>3275.72</v>
      </c>
      <c r="M56" s="72">
        <f>L56*3.7%+L56</f>
        <v>3396.92164</v>
      </c>
      <c r="N56" s="72">
        <f>M56*3.3%+M56</f>
        <v>3509.0200541200002</v>
      </c>
      <c r="O56" s="72">
        <f>N56*3.2%+N56</f>
        <v>3621.3086958518402</v>
      </c>
    </row>
    <row r="57" spans="1:15" x14ac:dyDescent="0.3">
      <c r="A57" s="6" t="s">
        <v>128</v>
      </c>
      <c r="B57" s="12" t="s">
        <v>129</v>
      </c>
      <c r="C57" s="9">
        <v>1356</v>
      </c>
      <c r="D57" s="12">
        <v>700</v>
      </c>
      <c r="E57" s="12">
        <v>1400</v>
      </c>
      <c r="F57" s="12" t="e">
        <f>+E57*#REF!</f>
        <v>#REF!</v>
      </c>
      <c r="G57" s="12" t="e">
        <f>+F57*#REF!</f>
        <v>#REF!</v>
      </c>
      <c r="H57" s="12" t="e">
        <f t="shared" si="6"/>
        <v>#REF!</v>
      </c>
      <c r="I57" s="56" t="e">
        <f t="shared" si="7"/>
        <v>#REF!</v>
      </c>
      <c r="J57" s="12" t="e">
        <f t="shared" si="8"/>
        <v>#REF!</v>
      </c>
      <c r="K57" s="12" t="e">
        <f>+J57*$S$1</f>
        <v>#REF!</v>
      </c>
      <c r="L57" s="12">
        <v>3275.72</v>
      </c>
      <c r="M57" s="72">
        <f>L57*3.7%+L57</f>
        <v>3396.92164</v>
      </c>
      <c r="N57" s="72">
        <f>M57*3.3%+M57</f>
        <v>3509.0200541200002</v>
      </c>
      <c r="O57" s="72">
        <f t="shared" ref="O57:O68" si="9">N57*3.2%+N57</f>
        <v>3621.3086958518402</v>
      </c>
    </row>
    <row r="58" spans="1:15" ht="24.6" x14ac:dyDescent="0.3">
      <c r="A58" s="22" t="s">
        <v>199</v>
      </c>
      <c r="B58" s="12"/>
      <c r="C58" s="9"/>
      <c r="D58" s="12"/>
      <c r="E58" s="12"/>
      <c r="F58" s="12"/>
      <c r="G58" s="12"/>
      <c r="H58" s="12"/>
      <c r="I58" s="56">
        <v>100</v>
      </c>
      <c r="J58" s="12">
        <v>1000</v>
      </c>
      <c r="K58" s="12">
        <f>+J58*$S$1</f>
        <v>0</v>
      </c>
      <c r="L58" s="12">
        <v>123.17112</v>
      </c>
      <c r="M58" s="72">
        <f>L58*3.7%+L58</f>
        <v>127.72845144</v>
      </c>
      <c r="N58" s="72">
        <f>M58*3.3%+M58</f>
        <v>131.94349033751999</v>
      </c>
      <c r="O58" s="72">
        <f t="shared" si="9"/>
        <v>136.16568202832062</v>
      </c>
    </row>
    <row r="59" spans="1:15" ht="24.6" x14ac:dyDescent="0.3">
      <c r="A59" s="22" t="s">
        <v>130</v>
      </c>
      <c r="B59" s="12"/>
      <c r="C59" s="9"/>
      <c r="D59" s="12"/>
      <c r="E59" s="12"/>
      <c r="F59" s="12"/>
      <c r="G59" s="12"/>
      <c r="H59" s="12"/>
      <c r="I59" s="58" t="s">
        <v>131</v>
      </c>
      <c r="J59" s="12">
        <v>1000</v>
      </c>
      <c r="K59" s="12">
        <f>+J59*$S$1</f>
        <v>0</v>
      </c>
      <c r="L59" s="12">
        <v>2709.4932000000003</v>
      </c>
      <c r="M59" s="72">
        <f>L59*3.7%+L59</f>
        <v>2809.7444484000002</v>
      </c>
      <c r="N59" s="72">
        <f>M59*3.3%+M59</f>
        <v>2902.4660151972002</v>
      </c>
      <c r="O59" s="72">
        <f t="shared" si="9"/>
        <v>2995.3449276835108</v>
      </c>
    </row>
    <row r="60" spans="1:15" x14ac:dyDescent="0.3">
      <c r="A60" s="6" t="s">
        <v>132</v>
      </c>
      <c r="B60" s="11"/>
      <c r="C60" s="9"/>
      <c r="D60" s="11"/>
      <c r="E60" s="11"/>
      <c r="F60" s="11"/>
      <c r="G60" s="11"/>
      <c r="H60" s="11"/>
      <c r="I60" s="59">
        <v>15000</v>
      </c>
      <c r="J60" s="12">
        <v>1000</v>
      </c>
      <c r="K60" s="12">
        <f>+J60*$S$1</f>
        <v>0</v>
      </c>
      <c r="L60" s="12">
        <v>18475.354800000001</v>
      </c>
      <c r="M60" s="72">
        <f>L60*3.7%+L60</f>
        <v>19158.942927600001</v>
      </c>
      <c r="N60" s="72">
        <f>M60*3.3%+M60</f>
        <v>19791.188044210801</v>
      </c>
      <c r="O60" s="72">
        <f t="shared" si="9"/>
        <v>20424.506061625547</v>
      </c>
    </row>
    <row r="61" spans="1:15" x14ac:dyDescent="0.3">
      <c r="A61" s="6"/>
      <c r="B61" s="11"/>
      <c r="C61" s="9"/>
      <c r="D61" s="11"/>
      <c r="E61" s="11"/>
      <c r="F61" s="11"/>
      <c r="G61" s="11"/>
      <c r="H61" s="11"/>
      <c r="I61" s="59"/>
      <c r="J61" s="11"/>
      <c r="K61" s="11"/>
      <c r="L61" s="11"/>
      <c r="M61" s="71"/>
      <c r="N61" s="72"/>
      <c r="O61" s="72"/>
    </row>
    <row r="62" spans="1:15" x14ac:dyDescent="0.3">
      <c r="A62" s="5" t="s">
        <v>133</v>
      </c>
      <c r="B62" s="11"/>
      <c r="C62" s="9"/>
      <c r="D62" s="11"/>
      <c r="E62" s="11"/>
      <c r="F62" s="11"/>
      <c r="G62" s="11"/>
      <c r="H62" s="11"/>
      <c r="I62" s="59"/>
      <c r="J62" s="11"/>
      <c r="K62" s="11"/>
      <c r="L62" s="11"/>
      <c r="M62" s="71"/>
      <c r="N62" s="72"/>
      <c r="O62" s="72"/>
    </row>
    <row r="63" spans="1:15" x14ac:dyDescent="0.3">
      <c r="A63" s="6" t="s">
        <v>134</v>
      </c>
      <c r="B63" s="12">
        <v>300</v>
      </c>
      <c r="C63" s="9">
        <v>2887</v>
      </c>
      <c r="D63" s="12">
        <v>1500</v>
      </c>
      <c r="E63" s="12">
        <v>2000</v>
      </c>
      <c r="F63" s="12" t="e">
        <f>+E63*#REF!</f>
        <v>#REF!</v>
      </c>
      <c r="G63" s="12" t="e">
        <f>+F63*#REF!</f>
        <v>#REF!</v>
      </c>
      <c r="H63" s="12" t="e">
        <f t="shared" si="6"/>
        <v>#REF!</v>
      </c>
      <c r="I63" s="56" t="e">
        <f t="shared" si="7"/>
        <v>#REF!</v>
      </c>
      <c r="J63" s="12" t="e">
        <f t="shared" ref="J63" si="10">+I63*$Q$1</f>
        <v>#REF!</v>
      </c>
      <c r="K63" s="12" t="e">
        <f>+J63*$S$1</f>
        <v>#REF!</v>
      </c>
      <c r="L63" s="12">
        <v>4679.6151600000003</v>
      </c>
      <c r="M63" s="72">
        <f>L63*3.7%+L63</f>
        <v>4852.76092092</v>
      </c>
      <c r="N63" s="72">
        <f>M63*3.3%+M63</f>
        <v>5012.9020313103601</v>
      </c>
      <c r="O63" s="72">
        <f t="shared" si="9"/>
        <v>5173.3148963122912</v>
      </c>
    </row>
    <row r="64" spans="1:15" x14ac:dyDescent="0.3">
      <c r="A64" s="6" t="s">
        <v>135</v>
      </c>
      <c r="B64" s="11"/>
      <c r="C64" s="9"/>
      <c r="D64" s="11"/>
      <c r="E64" s="11"/>
      <c r="F64" s="11"/>
      <c r="G64" s="11"/>
      <c r="H64" s="11"/>
      <c r="I64" s="55" t="s">
        <v>136</v>
      </c>
      <c r="J64" s="12">
        <v>1000</v>
      </c>
      <c r="K64" s="12">
        <f>+J64*$S$1</f>
        <v>0</v>
      </c>
      <c r="L64" s="12">
        <v>1039.5421200000001</v>
      </c>
      <c r="M64" s="72">
        <f>L64*3.7%+L64</f>
        <v>1078.00517844</v>
      </c>
      <c r="N64" s="72">
        <f>M64*3.3%+M64</f>
        <v>1113.57934932852</v>
      </c>
      <c r="O64" s="72">
        <f t="shared" si="9"/>
        <v>1149.2138885070326</v>
      </c>
    </row>
    <row r="65" spans="1:1164" x14ac:dyDescent="0.3">
      <c r="A65" s="6"/>
      <c r="B65" s="11"/>
      <c r="C65" s="9"/>
      <c r="D65" s="11"/>
      <c r="E65" s="11"/>
      <c r="F65" s="11"/>
      <c r="G65" s="11"/>
      <c r="H65" s="11"/>
      <c r="I65" s="55"/>
      <c r="J65" s="11"/>
      <c r="K65" s="11"/>
      <c r="L65" s="11"/>
      <c r="M65" s="71"/>
      <c r="N65" s="72"/>
      <c r="O65" s="72"/>
    </row>
    <row r="66" spans="1:1164" x14ac:dyDescent="0.3">
      <c r="A66" s="5" t="s">
        <v>137</v>
      </c>
      <c r="B66" s="11"/>
      <c r="C66" s="9"/>
      <c r="D66" s="11"/>
      <c r="E66" s="11"/>
      <c r="F66" s="11"/>
      <c r="G66" s="11"/>
      <c r="H66" s="11"/>
      <c r="I66" s="55"/>
      <c r="J66" s="11"/>
      <c r="K66" s="11"/>
      <c r="L66" s="11"/>
      <c r="M66" s="71"/>
      <c r="N66" s="72"/>
      <c r="O66" s="72"/>
    </row>
    <row r="67" spans="1:1164" x14ac:dyDescent="0.3">
      <c r="A67" s="22" t="s">
        <v>227</v>
      </c>
      <c r="B67" s="11"/>
      <c r="C67" s="9"/>
      <c r="D67" s="11"/>
      <c r="E67" s="11"/>
      <c r="F67" s="11"/>
      <c r="G67" s="11"/>
      <c r="H67" s="11"/>
      <c r="I67" s="60">
        <v>3799.33</v>
      </c>
      <c r="J67" s="12">
        <v>10000</v>
      </c>
      <c r="K67" s="11"/>
      <c r="L67" s="12">
        <v>4679.6151600000003</v>
      </c>
      <c r="M67" s="72">
        <f>L67*3.7%+L67</f>
        <v>4852.76092092</v>
      </c>
      <c r="N67" s="72">
        <f>M67*3.3%+M67</f>
        <v>5012.9020313103601</v>
      </c>
      <c r="O67" s="72">
        <f t="shared" si="9"/>
        <v>5173.3148963122912</v>
      </c>
    </row>
    <row r="68" spans="1:1164" x14ac:dyDescent="0.3">
      <c r="A68" s="22" t="s">
        <v>200</v>
      </c>
      <c r="B68" s="11"/>
      <c r="C68" s="9"/>
      <c r="D68" s="11"/>
      <c r="E68" s="11"/>
      <c r="F68" s="11"/>
      <c r="G68" s="11"/>
      <c r="H68" s="11"/>
      <c r="I68" s="60"/>
      <c r="J68" s="12"/>
      <c r="K68" s="11"/>
      <c r="L68" s="12">
        <v>1039.5421200000001</v>
      </c>
      <c r="M68" s="72">
        <f>L68*3.7%+L68</f>
        <v>1078.00517844</v>
      </c>
      <c r="N68" s="72">
        <f>M68*3.3%+M68</f>
        <v>1113.57934932852</v>
      </c>
      <c r="O68" s="72">
        <f t="shared" si="9"/>
        <v>1149.2138885070326</v>
      </c>
    </row>
    <row r="69" spans="1:1164" s="2" customFormat="1" x14ac:dyDescent="0.3">
      <c r="A69" s="22" t="s">
        <v>201</v>
      </c>
      <c r="B69" s="6" t="s">
        <v>97</v>
      </c>
      <c r="C69" s="9" t="s">
        <v>51</v>
      </c>
      <c r="D69" s="6" t="s">
        <v>98</v>
      </c>
      <c r="E69" s="6" t="s">
        <v>99</v>
      </c>
      <c r="F69" s="6" t="s">
        <v>100</v>
      </c>
      <c r="G69" s="6" t="s">
        <v>100</v>
      </c>
      <c r="H69" s="6" t="s">
        <v>101</v>
      </c>
      <c r="I69" s="52" t="s">
        <v>102</v>
      </c>
      <c r="J69" s="6" t="s">
        <v>103</v>
      </c>
      <c r="K69" s="6" t="s">
        <v>103</v>
      </c>
      <c r="L69" s="6" t="s">
        <v>244</v>
      </c>
      <c r="M69" s="6" t="s">
        <v>276</v>
      </c>
      <c r="N69" s="6" t="s">
        <v>277</v>
      </c>
      <c r="O69" s="6" t="s">
        <v>278</v>
      </c>
      <c r="P69" s="99"/>
      <c r="Q69" s="99"/>
      <c r="R69" s="99"/>
      <c r="S69" s="9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</row>
    <row r="70" spans="1:1164" x14ac:dyDescent="0.3">
      <c r="A70" s="22"/>
      <c r="B70" s="6"/>
      <c r="C70" s="9"/>
      <c r="D70" s="6"/>
      <c r="E70" s="6"/>
      <c r="F70" s="6"/>
      <c r="G70" s="6"/>
      <c r="H70" s="6"/>
      <c r="I70" s="52"/>
      <c r="J70" s="6"/>
      <c r="K70" s="6"/>
      <c r="L70" s="6"/>
      <c r="M70" s="91"/>
      <c r="N70" s="6"/>
      <c r="O70" s="6"/>
    </row>
    <row r="71" spans="1:1164" ht="24.6" x14ac:dyDescent="0.3">
      <c r="A71" s="21" t="s">
        <v>138</v>
      </c>
      <c r="B71" s="11"/>
      <c r="C71" s="9"/>
      <c r="D71" s="11"/>
      <c r="E71" s="11"/>
      <c r="F71" s="11"/>
      <c r="G71" s="11"/>
      <c r="H71" s="11"/>
      <c r="I71" s="55"/>
      <c r="J71" s="11"/>
      <c r="K71" s="11"/>
      <c r="L71" s="11"/>
      <c r="M71" s="71"/>
      <c r="N71" s="76"/>
      <c r="O71" s="76"/>
    </row>
    <row r="72" spans="1:1164" ht="24.6" x14ac:dyDescent="0.3">
      <c r="A72" s="22" t="s">
        <v>139</v>
      </c>
      <c r="B72" s="11"/>
      <c r="C72" s="9"/>
      <c r="D72" s="11"/>
      <c r="E72" s="11"/>
      <c r="F72" s="11"/>
      <c r="G72" s="11"/>
      <c r="H72" s="11"/>
      <c r="I72" s="55" t="s">
        <v>140</v>
      </c>
      <c r="J72" s="12">
        <f t="shared" ref="J72:J79" si="11">+I72*$Q$1</f>
        <v>0</v>
      </c>
      <c r="K72" s="12">
        <f t="shared" ref="K72:K80" si="12">+J72*$S$1</f>
        <v>0</v>
      </c>
      <c r="L72" s="12">
        <v>1044.47</v>
      </c>
      <c r="M72" s="72">
        <f>L72*3.7%+L72</f>
        <v>1083.1153899999999</v>
      </c>
      <c r="N72" s="72">
        <f>M72*3.3%+M72</f>
        <v>1118.8581978699999</v>
      </c>
      <c r="O72" s="72">
        <f>N72*3.2%+N72</f>
        <v>1154.6616602018398</v>
      </c>
    </row>
    <row r="73" spans="1:1164" ht="24.6" x14ac:dyDescent="0.3">
      <c r="A73" s="22" t="s">
        <v>141</v>
      </c>
      <c r="B73" s="11"/>
      <c r="C73" s="9"/>
      <c r="D73" s="11"/>
      <c r="E73" s="11"/>
      <c r="F73" s="11"/>
      <c r="G73" s="11"/>
      <c r="H73" s="11"/>
      <c r="I73" s="55" t="s">
        <v>140</v>
      </c>
      <c r="J73" s="12">
        <f t="shared" si="11"/>
        <v>0</v>
      </c>
      <c r="K73" s="12">
        <f t="shared" si="12"/>
        <v>0</v>
      </c>
      <c r="L73" s="12">
        <v>1407.65</v>
      </c>
      <c r="M73" s="72">
        <f t="shared" ref="M73:M80" si="13">L73*3.7%+L73</f>
        <v>1459.73305</v>
      </c>
      <c r="N73" s="72">
        <f t="shared" ref="N73:N80" si="14">M73*3.3%+M73</f>
        <v>1507.90424065</v>
      </c>
      <c r="O73" s="72">
        <f t="shared" ref="O73:O80" si="15">N73*3.2%+N73</f>
        <v>1556.1571763508</v>
      </c>
    </row>
    <row r="74" spans="1:1164" ht="24.6" x14ac:dyDescent="0.3">
      <c r="A74" s="22" t="s">
        <v>142</v>
      </c>
      <c r="B74" s="11"/>
      <c r="C74" s="9"/>
      <c r="D74" s="11"/>
      <c r="E74" s="11"/>
      <c r="F74" s="11"/>
      <c r="G74" s="11"/>
      <c r="H74" s="11"/>
      <c r="I74" s="55" t="s">
        <v>140</v>
      </c>
      <c r="J74" s="12">
        <f t="shared" si="11"/>
        <v>0</v>
      </c>
      <c r="K74" s="12">
        <f t="shared" si="12"/>
        <v>0</v>
      </c>
      <c r="L74" s="12">
        <v>1407.65</v>
      </c>
      <c r="M74" s="72">
        <f t="shared" si="13"/>
        <v>1459.73305</v>
      </c>
      <c r="N74" s="72">
        <f t="shared" si="14"/>
        <v>1507.90424065</v>
      </c>
      <c r="O74" s="72">
        <f t="shared" si="15"/>
        <v>1556.1571763508</v>
      </c>
    </row>
    <row r="75" spans="1:1164" x14ac:dyDescent="0.3">
      <c r="A75" s="22" t="s">
        <v>143</v>
      </c>
      <c r="B75" s="11"/>
      <c r="C75" s="9"/>
      <c r="D75" s="11"/>
      <c r="E75" s="11"/>
      <c r="F75" s="11"/>
      <c r="G75" s="11"/>
      <c r="H75" s="11"/>
      <c r="I75" s="55" t="s">
        <v>140</v>
      </c>
      <c r="J75" s="12">
        <f t="shared" si="11"/>
        <v>0</v>
      </c>
      <c r="K75" s="12">
        <f t="shared" si="12"/>
        <v>0</v>
      </c>
      <c r="L75" s="12">
        <v>1039.54</v>
      </c>
      <c r="M75" s="72">
        <f t="shared" si="13"/>
        <v>1078.00298</v>
      </c>
      <c r="N75" s="72">
        <f t="shared" si="14"/>
        <v>1113.5770783400001</v>
      </c>
      <c r="O75" s="72">
        <f t="shared" si="15"/>
        <v>1149.2115448468801</v>
      </c>
    </row>
    <row r="76" spans="1:1164" x14ac:dyDescent="0.3">
      <c r="A76" s="22" t="s">
        <v>144</v>
      </c>
      <c r="B76" s="11"/>
      <c r="C76" s="9"/>
      <c r="D76" s="11"/>
      <c r="E76" s="11"/>
      <c r="F76" s="11"/>
      <c r="G76" s="11"/>
      <c r="H76" s="11"/>
      <c r="I76" s="55">
        <v>3675</v>
      </c>
      <c r="J76" s="12">
        <f t="shared" si="11"/>
        <v>0</v>
      </c>
      <c r="K76" s="12">
        <f t="shared" si="12"/>
        <v>0</v>
      </c>
      <c r="L76" s="12">
        <v>1610.89</v>
      </c>
      <c r="M76" s="72">
        <f t="shared" si="13"/>
        <v>1670.4929300000001</v>
      </c>
      <c r="N76" s="72">
        <f t="shared" si="14"/>
        <v>1725.6191966900001</v>
      </c>
      <c r="O76" s="72">
        <f t="shared" si="15"/>
        <v>1780.83901098408</v>
      </c>
    </row>
    <row r="77" spans="1:1164" x14ac:dyDescent="0.3">
      <c r="A77" s="22" t="s">
        <v>145</v>
      </c>
      <c r="B77" s="11"/>
      <c r="C77" s="9"/>
      <c r="D77" s="11"/>
      <c r="E77" s="11"/>
      <c r="F77" s="11"/>
      <c r="G77" s="11"/>
      <c r="H77" s="11"/>
      <c r="I77" s="59">
        <v>210</v>
      </c>
      <c r="J77" s="12">
        <f t="shared" si="11"/>
        <v>0</v>
      </c>
      <c r="K77" s="12">
        <f t="shared" si="12"/>
        <v>0</v>
      </c>
      <c r="L77" s="12">
        <v>253.8</v>
      </c>
      <c r="M77" s="72">
        <f t="shared" si="13"/>
        <v>263.19060000000002</v>
      </c>
      <c r="N77" s="72">
        <f t="shared" si="14"/>
        <v>271.87588980000004</v>
      </c>
      <c r="O77" s="72">
        <f t="shared" si="15"/>
        <v>280.57591827360005</v>
      </c>
    </row>
    <row r="78" spans="1:1164" ht="36.6" x14ac:dyDescent="0.3">
      <c r="A78" s="22" t="s">
        <v>146</v>
      </c>
      <c r="B78" s="11"/>
      <c r="C78" s="9"/>
      <c r="D78" s="11"/>
      <c r="E78" s="11"/>
      <c r="F78" s="11"/>
      <c r="G78" s="11"/>
      <c r="H78" s="11"/>
      <c r="I78" s="55">
        <v>3675</v>
      </c>
      <c r="J78" s="12">
        <f t="shared" si="11"/>
        <v>0</v>
      </c>
      <c r="K78" s="12">
        <f t="shared" si="12"/>
        <v>0</v>
      </c>
      <c r="L78" s="12">
        <v>4441.46</v>
      </c>
      <c r="M78" s="72">
        <f t="shared" si="13"/>
        <v>4605.7940200000003</v>
      </c>
      <c r="N78" s="72">
        <f t="shared" si="14"/>
        <v>4757.7852226600007</v>
      </c>
      <c r="O78" s="72">
        <f t="shared" si="15"/>
        <v>4910.0343497851209</v>
      </c>
    </row>
    <row r="79" spans="1:1164" ht="24.6" x14ac:dyDescent="0.3">
      <c r="A79" s="22" t="s">
        <v>147</v>
      </c>
      <c r="B79" s="22"/>
      <c r="C79" s="22"/>
      <c r="D79" s="22"/>
      <c r="E79" s="11"/>
      <c r="F79" s="11"/>
      <c r="G79" s="11"/>
      <c r="H79" s="11"/>
      <c r="I79" s="55">
        <v>15750</v>
      </c>
      <c r="J79" s="12">
        <f t="shared" si="11"/>
        <v>0</v>
      </c>
      <c r="K79" s="12">
        <f t="shared" si="12"/>
        <v>0</v>
      </c>
      <c r="L79" s="12">
        <v>19436.07</v>
      </c>
      <c r="M79" s="72">
        <f t="shared" si="13"/>
        <v>20155.204590000001</v>
      </c>
      <c r="N79" s="72">
        <f t="shared" si="14"/>
        <v>20820.326341470001</v>
      </c>
      <c r="O79" s="72">
        <f t="shared" si="15"/>
        <v>21486.576784397043</v>
      </c>
    </row>
    <row r="80" spans="1:1164" x14ac:dyDescent="0.3">
      <c r="A80" s="22" t="s">
        <v>148</v>
      </c>
      <c r="B80" s="22"/>
      <c r="C80" s="22"/>
      <c r="D80" s="22"/>
      <c r="E80" s="11"/>
      <c r="F80" s="11"/>
      <c r="G80" s="11"/>
      <c r="H80" s="11"/>
      <c r="I80" s="55" t="s">
        <v>149</v>
      </c>
      <c r="J80" s="12">
        <v>300000</v>
      </c>
      <c r="K80" s="12">
        <f t="shared" si="12"/>
        <v>0</v>
      </c>
      <c r="L80" s="12">
        <v>126898.86</v>
      </c>
      <c r="M80" s="72">
        <f t="shared" si="13"/>
        <v>131594.11782000001</v>
      </c>
      <c r="N80" s="72">
        <f t="shared" si="14"/>
        <v>135936.72370806002</v>
      </c>
      <c r="O80" s="72">
        <f t="shared" si="15"/>
        <v>140286.69886671792</v>
      </c>
    </row>
    <row r="81" spans="1:15" ht="48.6" x14ac:dyDescent="0.3">
      <c r="A81" s="22" t="s">
        <v>150</v>
      </c>
      <c r="B81" s="22"/>
      <c r="C81" s="22"/>
      <c r="D81" s="22"/>
      <c r="E81" s="11"/>
      <c r="F81" s="11"/>
      <c r="G81" s="11"/>
      <c r="H81" s="11"/>
      <c r="I81" s="55"/>
      <c r="J81" s="11"/>
      <c r="K81" s="11"/>
      <c r="L81" s="11"/>
      <c r="M81" s="71"/>
      <c r="N81" s="76"/>
      <c r="O81" s="76"/>
    </row>
    <row r="82" spans="1:15" x14ac:dyDescent="0.3">
      <c r="A82" s="21" t="s">
        <v>151</v>
      </c>
      <c r="B82" s="22"/>
      <c r="C82" s="22"/>
      <c r="D82" s="22"/>
      <c r="E82" s="11"/>
      <c r="F82" s="11"/>
      <c r="G82" s="11"/>
      <c r="H82" s="11"/>
      <c r="I82" s="55"/>
      <c r="J82" s="11"/>
      <c r="K82" s="11"/>
      <c r="L82" s="11"/>
      <c r="M82" s="71"/>
      <c r="N82" s="76"/>
      <c r="O82" s="76"/>
    </row>
    <row r="83" spans="1:15" x14ac:dyDescent="0.3">
      <c r="A83" s="22" t="s">
        <v>125</v>
      </c>
      <c r="B83" s="12">
        <v>100</v>
      </c>
      <c r="C83" s="9">
        <v>2711</v>
      </c>
      <c r="D83" s="12">
        <v>1400</v>
      </c>
      <c r="E83" s="12">
        <v>2100</v>
      </c>
      <c r="F83" s="12" t="e">
        <f>+E83*#REF!</f>
        <v>#REF!</v>
      </c>
      <c r="G83" s="12" t="e">
        <f>+F83*#REF!</f>
        <v>#REF!</v>
      </c>
      <c r="H83" s="12" t="e">
        <f t="shared" ref="H83:H84" si="16">+G83*$P$1</f>
        <v>#REF!</v>
      </c>
      <c r="I83" s="56" t="e">
        <f t="shared" ref="I83:I84" si="17">+H83*$P$1</f>
        <v>#REF!</v>
      </c>
      <c r="J83" s="12" t="e">
        <f t="shared" ref="J83:J84" si="18">+I83*$Q$1</f>
        <v>#REF!</v>
      </c>
      <c r="K83" s="12" t="e">
        <f>+J83*$S$1</f>
        <v>#REF!</v>
      </c>
      <c r="L83" s="12">
        <v>4821.2964000000002</v>
      </c>
      <c r="M83" s="72">
        <f>L83*3.7%+L83</f>
        <v>4999.6843668000001</v>
      </c>
      <c r="N83" s="72">
        <f>M83*3.3%+M83</f>
        <v>5164.6739509044</v>
      </c>
      <c r="O83" s="72">
        <f>N83*3.2%+N83</f>
        <v>5329.9435173333404</v>
      </c>
    </row>
    <row r="84" spans="1:15" x14ac:dyDescent="0.3">
      <c r="A84" s="6" t="s">
        <v>126</v>
      </c>
      <c r="B84" s="12">
        <v>50</v>
      </c>
      <c r="C84" s="9">
        <v>1232</v>
      </c>
      <c r="D84" s="12">
        <v>700</v>
      </c>
      <c r="E84" s="12">
        <v>1400</v>
      </c>
      <c r="F84" s="12" t="e">
        <f>+E84*#REF!</f>
        <v>#REF!</v>
      </c>
      <c r="G84" s="12" t="e">
        <f>+F84*#REF!</f>
        <v>#REF!</v>
      </c>
      <c r="H84" s="12" t="e">
        <f t="shared" si="16"/>
        <v>#REF!</v>
      </c>
      <c r="I84" s="56" t="e">
        <f t="shared" si="17"/>
        <v>#REF!</v>
      </c>
      <c r="J84" s="12" t="e">
        <f t="shared" si="18"/>
        <v>#REF!</v>
      </c>
      <c r="K84" s="12" t="e">
        <f>+J84*$S$1</f>
        <v>#REF!</v>
      </c>
      <c r="L84" s="12">
        <v>3214.2463200000002</v>
      </c>
      <c r="M84" s="72">
        <f t="shared" ref="M84:M91" si="19">L84*3.7%+L84</f>
        <v>3333.1734338400001</v>
      </c>
      <c r="N84" s="72">
        <f t="shared" ref="N84:N91" si="20">M84*3.3%+M84</f>
        <v>3443.1681571567201</v>
      </c>
      <c r="O84" s="72">
        <f t="shared" ref="O84:O91" si="21">N84*3.2%+N84</f>
        <v>3553.3495381857351</v>
      </c>
    </row>
    <row r="85" spans="1:15" x14ac:dyDescent="0.3">
      <c r="A85" s="22"/>
      <c r="B85" s="11"/>
      <c r="C85" s="9"/>
      <c r="D85" s="11"/>
      <c r="E85" s="11"/>
      <c r="F85" s="11"/>
      <c r="G85" s="11"/>
      <c r="H85" s="11"/>
      <c r="I85" s="55"/>
      <c r="J85" s="11"/>
      <c r="K85" s="11"/>
      <c r="L85" s="11"/>
      <c r="M85" s="72"/>
      <c r="N85" s="72"/>
      <c r="O85" s="72"/>
    </row>
    <row r="86" spans="1:15" x14ac:dyDescent="0.3">
      <c r="A86" s="21" t="s">
        <v>152</v>
      </c>
      <c r="B86" s="12">
        <v>0</v>
      </c>
      <c r="C86" s="9">
        <v>5665</v>
      </c>
      <c r="D86" s="12">
        <v>3500</v>
      </c>
      <c r="E86" s="12">
        <v>4000</v>
      </c>
      <c r="F86" s="12" t="e">
        <f>+E86*#REF!</f>
        <v>#REF!</v>
      </c>
      <c r="G86" s="12" t="e">
        <f>+F86*#REF!</f>
        <v>#REF!</v>
      </c>
      <c r="H86" s="12"/>
      <c r="I86" s="56"/>
      <c r="J86" s="12"/>
      <c r="K86" s="12"/>
      <c r="L86" s="12"/>
      <c r="M86" s="72"/>
      <c r="N86" s="72"/>
      <c r="O86" s="72"/>
    </row>
    <row r="87" spans="1:15" x14ac:dyDescent="0.3">
      <c r="A87" s="6" t="s">
        <v>153</v>
      </c>
      <c r="B87" s="12"/>
      <c r="C87" s="9"/>
      <c r="D87" s="12"/>
      <c r="E87" s="12"/>
      <c r="F87" s="12"/>
      <c r="G87" s="12"/>
      <c r="H87" s="12">
        <f t="shared" ref="H87" si="22">+G87*$P$1</f>
        <v>0</v>
      </c>
      <c r="I87" s="56" t="s">
        <v>154</v>
      </c>
      <c r="J87" s="12">
        <v>15000</v>
      </c>
      <c r="K87" s="12">
        <f>+J87*$S$1</f>
        <v>0</v>
      </c>
      <c r="L87" s="12">
        <v>9183.4311600000001</v>
      </c>
      <c r="M87" s="72">
        <f t="shared" si="19"/>
        <v>9523.2181129199998</v>
      </c>
      <c r="N87" s="72">
        <f t="shared" si="20"/>
        <v>9837.4843106463595</v>
      </c>
      <c r="O87" s="72">
        <f t="shared" si="21"/>
        <v>10152.283808587043</v>
      </c>
    </row>
    <row r="88" spans="1:15" x14ac:dyDescent="0.3">
      <c r="A88" s="11" t="s">
        <v>155</v>
      </c>
      <c r="B88" s="12"/>
      <c r="C88" s="9"/>
      <c r="D88" s="12">
        <v>3115.75</v>
      </c>
      <c r="E88" s="12">
        <v>4000</v>
      </c>
      <c r="F88" s="12" t="e">
        <f>+E88*#REF!</f>
        <v>#REF!</v>
      </c>
      <c r="G88" s="12" t="e">
        <f>+F88*#REF!</f>
        <v>#REF!</v>
      </c>
      <c r="H88" s="12" t="e">
        <f t="shared" ref="H88:H91" si="23">+G88*$P$1</f>
        <v>#REF!</v>
      </c>
      <c r="I88" s="56" t="s">
        <v>154</v>
      </c>
      <c r="J88" s="12">
        <v>15000</v>
      </c>
      <c r="K88" s="12">
        <f>+J88*$S$1</f>
        <v>0</v>
      </c>
      <c r="L88" s="12">
        <v>9183.4311600000001</v>
      </c>
      <c r="M88" s="72">
        <f t="shared" si="19"/>
        <v>9523.2181129199998</v>
      </c>
      <c r="N88" s="72">
        <f t="shared" si="20"/>
        <v>9837.4843106463595</v>
      </c>
      <c r="O88" s="72">
        <f t="shared" si="21"/>
        <v>10152.283808587043</v>
      </c>
    </row>
    <row r="89" spans="1:15" x14ac:dyDescent="0.3">
      <c r="A89" s="43" t="s">
        <v>156</v>
      </c>
      <c r="B89" s="12"/>
      <c r="C89" s="9"/>
      <c r="D89" s="12"/>
      <c r="E89" s="12"/>
      <c r="F89" s="12"/>
      <c r="G89" s="12"/>
      <c r="H89" s="12">
        <f t="shared" si="23"/>
        <v>0</v>
      </c>
      <c r="I89" s="56" t="s">
        <v>154</v>
      </c>
      <c r="J89" s="12">
        <v>15000</v>
      </c>
      <c r="K89" s="12">
        <f>+J89*$S$1</f>
        <v>0</v>
      </c>
      <c r="L89" s="12">
        <v>9183.4311600000001</v>
      </c>
      <c r="M89" s="72">
        <f t="shared" si="19"/>
        <v>9523.2181129199998</v>
      </c>
      <c r="N89" s="72">
        <f t="shared" si="20"/>
        <v>9837.4843106463595</v>
      </c>
      <c r="O89" s="72">
        <f t="shared" si="21"/>
        <v>10152.283808587043</v>
      </c>
    </row>
    <row r="90" spans="1:15" x14ac:dyDescent="0.3">
      <c r="A90" s="11" t="s">
        <v>157</v>
      </c>
      <c r="B90" s="12"/>
      <c r="C90" s="9"/>
      <c r="D90" s="12"/>
      <c r="E90" s="12"/>
      <c r="F90" s="12"/>
      <c r="G90" s="12"/>
      <c r="H90" s="12">
        <f t="shared" si="23"/>
        <v>0</v>
      </c>
      <c r="I90" s="56" t="s">
        <v>154</v>
      </c>
      <c r="J90" s="12">
        <v>15000</v>
      </c>
      <c r="K90" s="12">
        <f>+J90*$S$1</f>
        <v>0</v>
      </c>
      <c r="L90" s="12">
        <v>9183.4311600000001</v>
      </c>
      <c r="M90" s="72">
        <f t="shared" si="19"/>
        <v>9523.2181129199998</v>
      </c>
      <c r="N90" s="72">
        <f t="shared" si="20"/>
        <v>9837.4843106463595</v>
      </c>
      <c r="O90" s="72">
        <f t="shared" si="21"/>
        <v>10152.283808587043</v>
      </c>
    </row>
    <row r="91" spans="1:15" ht="24.6" x14ac:dyDescent="0.3">
      <c r="A91" s="22" t="s">
        <v>158</v>
      </c>
      <c r="B91" s="12"/>
      <c r="C91" s="9"/>
      <c r="D91" s="12"/>
      <c r="E91" s="12"/>
      <c r="F91" s="12"/>
      <c r="G91" s="12"/>
      <c r="H91" s="12">
        <f t="shared" si="23"/>
        <v>0</v>
      </c>
      <c r="I91" s="56" t="s">
        <v>154</v>
      </c>
      <c r="J91" s="12">
        <v>15000</v>
      </c>
      <c r="K91" s="12">
        <f>+J91*$S$1</f>
        <v>0</v>
      </c>
      <c r="L91" s="12">
        <v>2288.5941599999996</v>
      </c>
      <c r="M91" s="72">
        <f t="shared" si="19"/>
        <v>2373.2721439199995</v>
      </c>
      <c r="N91" s="72">
        <f t="shared" si="20"/>
        <v>2451.5901246693593</v>
      </c>
      <c r="O91" s="72">
        <f t="shared" si="21"/>
        <v>2530.041008658779</v>
      </c>
    </row>
    <row r="92" spans="1:15" x14ac:dyDescent="0.3">
      <c r="A92" s="22"/>
      <c r="B92" s="12"/>
      <c r="C92" s="9"/>
      <c r="D92" s="12"/>
      <c r="E92" s="46"/>
      <c r="F92" s="12"/>
      <c r="G92" s="12"/>
      <c r="H92" s="12"/>
      <c r="I92" s="56"/>
      <c r="J92" s="12"/>
      <c r="K92" s="12"/>
      <c r="L92" s="12"/>
      <c r="M92" s="72"/>
      <c r="N92" s="76"/>
      <c r="O92" s="76"/>
    </row>
    <row r="93" spans="1:15" ht="36.6" x14ac:dyDescent="0.3">
      <c r="A93" s="23" t="s">
        <v>159</v>
      </c>
      <c r="B93" s="12"/>
      <c r="C93" s="9"/>
      <c r="D93" s="12"/>
      <c r="E93" s="12"/>
      <c r="F93" s="12"/>
      <c r="G93" s="12"/>
      <c r="H93" s="12"/>
      <c r="I93" s="56"/>
      <c r="J93" s="12"/>
      <c r="K93" s="12"/>
      <c r="L93" s="12"/>
      <c r="M93" s="72"/>
      <c r="N93" s="76"/>
      <c r="O93" s="76"/>
    </row>
    <row r="94" spans="1:15" ht="36.6" x14ac:dyDescent="0.3">
      <c r="A94" s="24" t="s">
        <v>160</v>
      </c>
      <c r="B94" s="12"/>
      <c r="C94" s="9"/>
      <c r="D94" s="12"/>
      <c r="E94" s="46"/>
      <c r="F94" s="12"/>
      <c r="G94" s="12"/>
      <c r="H94" s="12"/>
      <c r="I94" s="56">
        <v>1954.9</v>
      </c>
      <c r="J94" s="12">
        <v>3000</v>
      </c>
      <c r="K94" s="12">
        <f>+J94*$S$1</f>
        <v>0</v>
      </c>
      <c r="L94" s="12">
        <v>4404.7612799999997</v>
      </c>
      <c r="M94" s="72">
        <f>L94*3.7%+L94</f>
        <v>4567.7374473599994</v>
      </c>
      <c r="N94" s="72">
        <f>M94*3.3%+M94</f>
        <v>4718.4727831228793</v>
      </c>
      <c r="O94" s="72">
        <f>N94*3.2%+N94</f>
        <v>4869.4639121828113</v>
      </c>
    </row>
    <row r="95" spans="1:15" ht="24.6" x14ac:dyDescent="0.3">
      <c r="A95" s="24" t="s">
        <v>202</v>
      </c>
      <c r="B95" s="12"/>
      <c r="C95" s="9"/>
      <c r="D95" s="12"/>
      <c r="E95" s="46"/>
      <c r="F95" s="12"/>
      <c r="G95" s="12"/>
      <c r="H95" s="12"/>
      <c r="I95" s="56"/>
      <c r="J95" s="12"/>
      <c r="K95" s="12"/>
      <c r="L95" s="12">
        <v>4404.7612799999997</v>
      </c>
      <c r="M95" s="72">
        <f t="shared" ref="M95:M98" si="24">L95*3.7%+L95</f>
        <v>4567.7374473599994</v>
      </c>
      <c r="N95" s="72">
        <f>M95*3.3%+M95</f>
        <v>4718.4727831228793</v>
      </c>
      <c r="O95" s="72">
        <f>N95*3.2%+N95</f>
        <v>4869.4639121828113</v>
      </c>
    </row>
    <row r="96" spans="1:15" x14ac:dyDescent="0.3">
      <c r="A96" s="23"/>
      <c r="B96" s="12"/>
      <c r="C96" s="9"/>
      <c r="D96" s="12"/>
      <c r="E96" s="12"/>
      <c r="F96" s="12"/>
      <c r="G96" s="12"/>
      <c r="H96" s="12"/>
      <c r="I96" s="56"/>
      <c r="J96" s="12"/>
      <c r="K96" s="12"/>
      <c r="L96" s="12"/>
      <c r="M96" s="72"/>
      <c r="N96" s="76"/>
      <c r="O96" s="76"/>
    </row>
    <row r="97" spans="1:19" x14ac:dyDescent="0.3">
      <c r="A97" s="23" t="s">
        <v>161</v>
      </c>
      <c r="B97" s="12"/>
      <c r="C97" s="9"/>
      <c r="D97" s="12"/>
      <c r="E97" s="12"/>
      <c r="F97" s="12"/>
      <c r="G97" s="12"/>
      <c r="H97" s="12"/>
      <c r="I97" s="56"/>
      <c r="J97" s="12"/>
      <c r="K97" s="12"/>
      <c r="L97" s="12"/>
      <c r="M97" s="72"/>
      <c r="N97" s="76"/>
      <c r="O97" s="76"/>
    </row>
    <row r="98" spans="1:19" ht="24.6" x14ac:dyDescent="0.3">
      <c r="A98" s="50" t="s">
        <v>162</v>
      </c>
      <c r="B98" s="102"/>
      <c r="C98" s="103"/>
      <c r="D98" s="104"/>
      <c r="E98" s="104"/>
      <c r="F98" s="104"/>
      <c r="G98" s="104"/>
      <c r="H98" s="102">
        <v>6589.1921694719986</v>
      </c>
      <c r="I98" s="102">
        <f t="shared" ref="I98" si="25">+H98*$P$1</f>
        <v>0</v>
      </c>
      <c r="J98" s="102">
        <f t="shared" ref="J98" si="26">+I98*$Q$1</f>
        <v>0</v>
      </c>
      <c r="K98" s="102">
        <f>+J98*$S$1</f>
        <v>0</v>
      </c>
      <c r="L98" s="12">
        <v>9086.9873149607538</v>
      </c>
      <c r="M98" s="72">
        <f t="shared" si="24"/>
        <v>9423.2058456143022</v>
      </c>
      <c r="N98" s="72">
        <f>M98*3.3%+M98</f>
        <v>9734.1716385195741</v>
      </c>
      <c r="O98" s="72">
        <f>N98*3.2%+N98</f>
        <v>10045.6651309522</v>
      </c>
    </row>
    <row r="99" spans="1:19" x14ac:dyDescent="0.3">
      <c r="A99" s="45"/>
      <c r="B99" s="12" t="s">
        <v>51</v>
      </c>
      <c r="C99" s="9" t="s">
        <v>51</v>
      </c>
      <c r="D99" s="12">
        <v>3115.75</v>
      </c>
      <c r="E99" s="12">
        <v>4000</v>
      </c>
      <c r="F99" s="12" t="e">
        <f>+E99*#REF!</f>
        <v>#REF!</v>
      </c>
      <c r="G99" s="12" t="e">
        <f>+F99*#REF!</f>
        <v>#REF!</v>
      </c>
      <c r="H99" s="12"/>
      <c r="I99" s="56"/>
      <c r="J99" s="12"/>
      <c r="K99" s="12"/>
      <c r="L99" s="12"/>
      <c r="M99" s="72"/>
      <c r="N99" s="76"/>
      <c r="O99" s="76"/>
    </row>
    <row r="100" spans="1:19" ht="24.6" x14ac:dyDescent="0.3">
      <c r="A100" s="23" t="s">
        <v>163</v>
      </c>
      <c r="M100" s="2"/>
      <c r="N100" s="76"/>
      <c r="O100" s="76"/>
    </row>
    <row r="101" spans="1:19" x14ac:dyDescent="0.3">
      <c r="A101" s="11" t="s">
        <v>164</v>
      </c>
      <c r="B101" s="12"/>
      <c r="C101" s="9"/>
      <c r="D101" s="12"/>
      <c r="E101" s="12"/>
      <c r="F101" s="12"/>
      <c r="G101" s="12"/>
      <c r="H101" s="12"/>
      <c r="I101" s="56"/>
      <c r="J101" s="12"/>
      <c r="K101" s="12"/>
      <c r="L101" s="12">
        <v>9402.6085199999998</v>
      </c>
      <c r="M101" s="72">
        <f>L101*3.7%+L101</f>
        <v>9750.5050352399994</v>
      </c>
      <c r="N101" s="72">
        <f>M101*3.3%+M101</f>
        <v>10072.271701402919</v>
      </c>
      <c r="O101" s="72">
        <f>N101*3.2%+N101</f>
        <v>10394.584395847813</v>
      </c>
    </row>
    <row r="102" spans="1:19" x14ac:dyDescent="0.3">
      <c r="B102" s="12"/>
      <c r="C102" s="9"/>
      <c r="D102" s="12"/>
      <c r="E102" s="12"/>
      <c r="F102" s="12"/>
      <c r="G102" s="12"/>
      <c r="H102" s="12"/>
      <c r="I102" s="62" t="s">
        <v>165</v>
      </c>
      <c r="J102" s="12"/>
      <c r="K102" s="12"/>
      <c r="L102" s="12"/>
      <c r="M102" s="72"/>
      <c r="N102" s="76"/>
      <c r="O102" s="76"/>
    </row>
    <row r="103" spans="1:19" s="77" customFormat="1" x14ac:dyDescent="0.3">
      <c r="A103" s="78" t="s">
        <v>166</v>
      </c>
      <c r="B103" s="56"/>
      <c r="C103" s="79"/>
      <c r="D103" s="56"/>
      <c r="E103" s="56"/>
      <c r="F103" s="56"/>
      <c r="G103" s="56"/>
      <c r="H103" s="56"/>
      <c r="I103" s="62" t="s">
        <v>167</v>
      </c>
      <c r="J103" s="56"/>
      <c r="K103" s="56"/>
      <c r="L103" s="56"/>
      <c r="M103" s="80"/>
      <c r="N103" s="76"/>
      <c r="O103" s="76"/>
      <c r="P103" s="101"/>
      <c r="Q103" s="101"/>
      <c r="R103" s="101"/>
      <c r="S103" s="101"/>
    </row>
    <row r="104" spans="1:19" ht="24.6" x14ac:dyDescent="0.3">
      <c r="A104" s="81" t="s">
        <v>168</v>
      </c>
      <c r="B104" s="56"/>
      <c r="C104" s="79"/>
      <c r="D104" s="56"/>
      <c r="E104" s="56"/>
      <c r="F104" s="56"/>
      <c r="G104" s="56"/>
      <c r="H104" s="56">
        <v>296.51364762623996</v>
      </c>
      <c r="J104" s="61"/>
      <c r="K104" s="61"/>
      <c r="L104" s="22" t="s">
        <v>165</v>
      </c>
      <c r="M104" s="82"/>
      <c r="N104" s="76"/>
      <c r="O104" s="76"/>
    </row>
    <row r="105" spans="1:19" x14ac:dyDescent="0.3">
      <c r="A105" s="81" t="s">
        <v>169</v>
      </c>
      <c r="B105" s="56"/>
      <c r="C105" s="79"/>
      <c r="D105" s="56"/>
      <c r="E105" s="56"/>
      <c r="F105" s="56"/>
      <c r="G105" s="56"/>
      <c r="H105" s="56">
        <v>691.92</v>
      </c>
      <c r="J105" s="61"/>
      <c r="K105" s="61"/>
      <c r="L105" s="22" t="s">
        <v>167</v>
      </c>
      <c r="M105" s="61"/>
      <c r="N105" s="76"/>
      <c r="O105" s="76"/>
    </row>
    <row r="106" spans="1:19" x14ac:dyDescent="0.3">
      <c r="A106" s="81"/>
      <c r="B106" s="56">
        <v>40</v>
      </c>
      <c r="C106" s="79">
        <v>140</v>
      </c>
      <c r="D106" s="56">
        <v>90</v>
      </c>
      <c r="E106" s="56">
        <v>180</v>
      </c>
      <c r="F106" s="56" t="e">
        <f>+E106*#REF!</f>
        <v>#REF!</v>
      </c>
      <c r="G106" s="56" t="e">
        <f>+F106*#REF!</f>
        <v>#REF!</v>
      </c>
      <c r="H106" s="56"/>
      <c r="I106" s="56"/>
      <c r="J106" s="56"/>
      <c r="K106" s="56"/>
      <c r="L106" s="56"/>
      <c r="M106" s="80"/>
      <c r="N106" s="76"/>
      <c r="O106" s="76"/>
    </row>
    <row r="107" spans="1:19" x14ac:dyDescent="0.3">
      <c r="A107" s="78" t="s">
        <v>170</v>
      </c>
      <c r="B107" s="55"/>
      <c r="C107" s="79"/>
      <c r="D107" s="55" t="s">
        <v>171</v>
      </c>
      <c r="E107" s="56">
        <v>150</v>
      </c>
      <c r="F107" s="56" t="e">
        <f>+E107*#REF!</f>
        <v>#REF!</v>
      </c>
      <c r="G107" s="56">
        <v>600</v>
      </c>
      <c r="H107" s="56"/>
      <c r="I107" s="56"/>
      <c r="J107" s="56"/>
      <c r="K107" s="56"/>
      <c r="L107" s="56"/>
      <c r="M107" s="80"/>
      <c r="N107" s="76"/>
      <c r="O107" s="76"/>
    </row>
    <row r="108" spans="1:19" x14ac:dyDescent="0.3">
      <c r="A108" s="52" t="s">
        <v>172</v>
      </c>
      <c r="B108" s="55"/>
      <c r="C108" s="79"/>
      <c r="D108" s="55"/>
      <c r="E108" s="55"/>
      <c r="F108" s="55"/>
      <c r="G108" s="82"/>
      <c r="H108" s="82"/>
      <c r="I108" s="56">
        <f>+H104*$P$1</f>
        <v>0</v>
      </c>
      <c r="J108" s="56">
        <f t="shared" ref="J108:J109" si="27">+I108*$Q$1</f>
        <v>0</v>
      </c>
      <c r="K108" s="56">
        <f>+J108*$S$1</f>
        <v>0</v>
      </c>
      <c r="L108" s="56">
        <v>431.67312000000004</v>
      </c>
      <c r="M108" s="80">
        <f>L108*3.7%+L108</f>
        <v>447.64502544000004</v>
      </c>
      <c r="N108" s="80">
        <f>M108*3.3%+M108</f>
        <v>462.41731127952005</v>
      </c>
      <c r="O108" s="80">
        <f>N108*3.2%+N108</f>
        <v>477.21466524046468</v>
      </c>
    </row>
    <row r="109" spans="1:19" ht="24.6" x14ac:dyDescent="0.3">
      <c r="A109" s="81" t="s">
        <v>173</v>
      </c>
      <c r="B109" s="55"/>
      <c r="C109" s="79"/>
      <c r="D109" s="55"/>
      <c r="E109" s="55"/>
      <c r="F109" s="55"/>
      <c r="G109" s="82"/>
      <c r="H109" s="82"/>
      <c r="I109" s="56">
        <v>800</v>
      </c>
      <c r="J109" s="56">
        <f t="shared" si="27"/>
        <v>0</v>
      </c>
      <c r="K109" s="56">
        <f>+J109*$S$1</f>
        <v>0</v>
      </c>
      <c r="L109" s="56">
        <v>985.3480800000001</v>
      </c>
      <c r="M109" s="80">
        <f t="shared" ref="M109:M113" si="28">L109*3.7%+L109</f>
        <v>1021.8059589600001</v>
      </c>
      <c r="N109" s="80">
        <f t="shared" ref="N109:N121" si="29">M109*3.3%+M109</f>
        <v>1055.5255556056802</v>
      </c>
      <c r="O109" s="80">
        <f t="shared" ref="O109:O113" si="30">N109*3.2%+N109</f>
        <v>1089.3023733850621</v>
      </c>
    </row>
    <row r="110" spans="1:19" ht="24.6" x14ac:dyDescent="0.3">
      <c r="A110" s="81" t="s">
        <v>174</v>
      </c>
      <c r="B110" s="55"/>
      <c r="C110" s="79"/>
      <c r="D110" s="55"/>
      <c r="E110" s="55"/>
      <c r="F110" s="55"/>
      <c r="G110" s="82"/>
      <c r="H110" s="82"/>
      <c r="I110" s="83">
        <v>100</v>
      </c>
      <c r="J110" s="56">
        <f t="shared" ref="J110:J112" si="31">+I110*$Q$1</f>
        <v>0</v>
      </c>
      <c r="K110" s="56">
        <f>+J110*$S$1</f>
        <v>0</v>
      </c>
      <c r="L110" s="56">
        <v>120.85344000000001</v>
      </c>
      <c r="M110" s="80">
        <f t="shared" si="28"/>
        <v>125.32501728000001</v>
      </c>
      <c r="N110" s="80">
        <f t="shared" si="29"/>
        <v>129.46074285024002</v>
      </c>
      <c r="O110" s="80">
        <f t="shared" si="30"/>
        <v>133.6034866214477</v>
      </c>
    </row>
    <row r="111" spans="1:19" x14ac:dyDescent="0.3">
      <c r="A111" s="96" t="s">
        <v>175</v>
      </c>
      <c r="B111" s="84"/>
      <c r="C111" s="85"/>
      <c r="D111" s="84"/>
      <c r="E111" s="84"/>
      <c r="F111" s="84"/>
      <c r="G111" s="86"/>
      <c r="H111" s="86"/>
      <c r="I111" s="87"/>
      <c r="J111" s="88"/>
      <c r="K111" s="88" t="s">
        <v>176</v>
      </c>
      <c r="L111" s="95">
        <v>27.561599999999999</v>
      </c>
      <c r="M111" s="80">
        <f t="shared" si="28"/>
        <v>28.581379199999997</v>
      </c>
      <c r="N111" s="80">
        <f t="shared" si="29"/>
        <v>29.524564713599997</v>
      </c>
      <c r="O111" s="80">
        <f t="shared" si="30"/>
        <v>30.469350784435196</v>
      </c>
    </row>
    <row r="112" spans="1:19" x14ac:dyDescent="0.3">
      <c r="A112" s="81" t="s">
        <v>177</v>
      </c>
      <c r="B112" s="56"/>
      <c r="C112" s="79"/>
      <c r="D112" s="56"/>
      <c r="E112" s="56"/>
      <c r="F112" s="56"/>
      <c r="G112" s="56"/>
      <c r="H112" s="56"/>
      <c r="I112" s="83">
        <v>250</v>
      </c>
      <c r="J112" s="56">
        <f t="shared" si="31"/>
        <v>0</v>
      </c>
      <c r="K112" s="56">
        <f>+J112*$S$1</f>
        <v>0</v>
      </c>
      <c r="L112" s="56">
        <v>302.1336</v>
      </c>
      <c r="M112" s="80">
        <f t="shared" si="28"/>
        <v>313.31254319999999</v>
      </c>
      <c r="N112" s="80">
        <f t="shared" si="29"/>
        <v>323.65185712559997</v>
      </c>
      <c r="O112" s="80">
        <f t="shared" si="30"/>
        <v>334.00871655361919</v>
      </c>
    </row>
    <row r="113" spans="1:15" x14ac:dyDescent="0.3">
      <c r="A113" s="81" t="s">
        <v>203</v>
      </c>
      <c r="B113" s="56"/>
      <c r="C113" s="79"/>
      <c r="D113" s="56"/>
      <c r="E113" s="56"/>
      <c r="F113" s="56"/>
      <c r="G113" s="56"/>
      <c r="H113" s="56"/>
      <c r="I113" s="83"/>
      <c r="J113" s="56"/>
      <c r="K113" s="56"/>
      <c r="L113" s="56">
        <v>356.00400000000002</v>
      </c>
      <c r="M113" s="80">
        <f t="shared" si="28"/>
        <v>369.17614800000001</v>
      </c>
      <c r="N113" s="80">
        <f t="shared" si="29"/>
        <v>381.358960884</v>
      </c>
      <c r="O113" s="80">
        <f t="shared" si="30"/>
        <v>393.56244763228801</v>
      </c>
    </row>
    <row r="114" spans="1:15" x14ac:dyDescent="0.3">
      <c r="A114" s="81"/>
      <c r="B114" s="56"/>
      <c r="C114" s="79"/>
      <c r="D114" s="56"/>
      <c r="E114" s="56"/>
      <c r="F114" s="56"/>
      <c r="G114" s="56"/>
      <c r="H114" s="56"/>
      <c r="I114" s="62"/>
      <c r="J114" s="56"/>
      <c r="K114" s="56"/>
      <c r="L114" s="56"/>
      <c r="M114" s="80"/>
      <c r="N114" s="80"/>
      <c r="O114" s="76"/>
    </row>
    <row r="115" spans="1:15" x14ac:dyDescent="0.3">
      <c r="A115" s="23" t="s">
        <v>178</v>
      </c>
      <c r="B115" s="12"/>
      <c r="C115" s="9"/>
      <c r="D115" s="12"/>
      <c r="E115" s="12"/>
      <c r="F115" s="12"/>
      <c r="G115" s="12"/>
      <c r="H115" s="12"/>
      <c r="I115" s="62"/>
      <c r="J115" s="12"/>
      <c r="K115" s="12"/>
      <c r="L115" s="12"/>
      <c r="M115" s="72"/>
      <c r="N115" s="80"/>
      <c r="O115" s="76"/>
    </row>
    <row r="116" spans="1:15" x14ac:dyDescent="0.3">
      <c r="A116" s="44" t="s">
        <v>179</v>
      </c>
      <c r="B116" s="12"/>
      <c r="C116" s="9"/>
      <c r="D116" s="12"/>
      <c r="E116" s="12"/>
      <c r="F116" s="12"/>
      <c r="G116" s="12"/>
      <c r="H116" s="12"/>
      <c r="I116" s="62"/>
      <c r="J116" s="12"/>
      <c r="K116" s="12"/>
      <c r="L116" s="12"/>
      <c r="M116" s="72"/>
      <c r="N116" s="80"/>
      <c r="O116" s="76"/>
    </row>
    <row r="117" spans="1:15" x14ac:dyDescent="0.3">
      <c r="A117" s="24" t="s">
        <v>180</v>
      </c>
      <c r="B117" s="12"/>
      <c r="C117" s="9"/>
      <c r="D117" s="12"/>
      <c r="E117" s="12"/>
      <c r="F117" s="12"/>
      <c r="G117" s="12"/>
      <c r="H117" s="12"/>
      <c r="I117" s="62">
        <v>109</v>
      </c>
      <c r="J117" s="12">
        <f t="shared" ref="J117:J124" si="32">+I117*$Q$1</f>
        <v>0</v>
      </c>
      <c r="K117" s="12">
        <f>+J117*$S$1</f>
        <v>0</v>
      </c>
      <c r="L117" s="12">
        <v>134.50896</v>
      </c>
      <c r="M117" s="80">
        <f t="shared" ref="M117:M118" si="33">L117*3.7%+L117</f>
        <v>139.48579151999999</v>
      </c>
      <c r="N117" s="80">
        <f t="shared" si="29"/>
        <v>144.08882264016</v>
      </c>
      <c r="O117" s="80">
        <f t="shared" ref="O117:O118" si="34">N117*3.2%+N117</f>
        <v>148.69966496464514</v>
      </c>
    </row>
    <row r="118" spans="1:15" x14ac:dyDescent="0.3">
      <c r="A118" s="24" t="s">
        <v>181</v>
      </c>
      <c r="B118" s="12"/>
      <c r="C118" s="9"/>
      <c r="D118" s="12"/>
      <c r="E118" s="12"/>
      <c r="F118" s="12"/>
      <c r="G118" s="12"/>
      <c r="H118" s="12"/>
      <c r="I118" s="62">
        <v>220</v>
      </c>
      <c r="J118" s="12">
        <f t="shared" si="32"/>
        <v>0</v>
      </c>
      <c r="K118" s="12">
        <f>+J118*$S$1</f>
        <v>0</v>
      </c>
      <c r="L118" s="12">
        <v>271.49220000000003</v>
      </c>
      <c r="M118" s="80">
        <f t="shared" si="33"/>
        <v>281.53741140000005</v>
      </c>
      <c r="N118" s="80">
        <f t="shared" si="29"/>
        <v>290.82814597620006</v>
      </c>
      <c r="O118" s="80">
        <f t="shared" si="34"/>
        <v>300.13464664743844</v>
      </c>
    </row>
    <row r="119" spans="1:15" x14ac:dyDescent="0.3">
      <c r="A119" s="44" t="s">
        <v>182</v>
      </c>
      <c r="B119" s="12"/>
      <c r="C119" s="9"/>
      <c r="D119" s="12"/>
      <c r="E119" s="12"/>
      <c r="F119" s="12"/>
      <c r="G119" s="12"/>
      <c r="H119" s="12"/>
      <c r="I119" s="62"/>
      <c r="J119" s="12"/>
      <c r="K119" s="12"/>
      <c r="L119" s="12"/>
      <c r="M119" s="72"/>
      <c r="N119" s="80"/>
      <c r="O119" s="76"/>
    </row>
    <row r="120" spans="1:15" x14ac:dyDescent="0.3">
      <c r="A120" s="24" t="s">
        <v>180</v>
      </c>
      <c r="B120" s="12"/>
      <c r="C120" s="9"/>
      <c r="D120" s="12"/>
      <c r="E120" s="12"/>
      <c r="F120" s="12"/>
      <c r="G120" s="12"/>
      <c r="H120" s="12"/>
      <c r="I120" s="62">
        <v>220</v>
      </c>
      <c r="J120" s="12">
        <f t="shared" si="32"/>
        <v>0</v>
      </c>
      <c r="K120" s="12">
        <f>+J120*$S$1</f>
        <v>0</v>
      </c>
      <c r="L120" s="12">
        <v>134.50896</v>
      </c>
      <c r="M120" s="80">
        <f t="shared" ref="M120:M121" si="35">L120*3.7%+L120</f>
        <v>139.48579151999999</v>
      </c>
      <c r="N120" s="80">
        <f t="shared" si="29"/>
        <v>144.08882264016</v>
      </c>
      <c r="O120" s="80">
        <f t="shared" ref="O120:O121" si="36">N120*3.2%+N120</f>
        <v>148.69966496464514</v>
      </c>
    </row>
    <row r="121" spans="1:15" x14ac:dyDescent="0.3">
      <c r="A121" s="24" t="s">
        <v>181</v>
      </c>
      <c r="B121" s="12"/>
      <c r="C121" s="9"/>
      <c r="D121" s="12"/>
      <c r="E121" s="12"/>
      <c r="F121" s="12"/>
      <c r="G121" s="12"/>
      <c r="H121" s="12"/>
      <c r="I121" s="62">
        <v>109</v>
      </c>
      <c r="J121" s="12">
        <f t="shared" si="32"/>
        <v>0</v>
      </c>
      <c r="K121" s="12">
        <f>+J121*$S$1</f>
        <v>0</v>
      </c>
      <c r="L121" s="12">
        <v>271.49220000000003</v>
      </c>
      <c r="M121" s="80">
        <f t="shared" si="35"/>
        <v>281.53741140000005</v>
      </c>
      <c r="N121" s="80">
        <f t="shared" si="29"/>
        <v>290.82814597620006</v>
      </c>
      <c r="O121" s="80">
        <f t="shared" si="36"/>
        <v>300.13464664743844</v>
      </c>
    </row>
    <row r="122" spans="1:15" ht="24.6" x14ac:dyDescent="0.3">
      <c r="A122" s="44" t="s">
        <v>183</v>
      </c>
      <c r="B122" s="12"/>
      <c r="C122" s="9"/>
      <c r="D122" s="12"/>
      <c r="E122" s="12"/>
      <c r="F122" s="12"/>
      <c r="G122" s="12"/>
      <c r="H122" s="12"/>
      <c r="I122" s="62"/>
      <c r="J122" s="12"/>
      <c r="K122" s="12"/>
      <c r="L122" s="12"/>
      <c r="M122" s="72"/>
      <c r="N122" s="76"/>
      <c r="O122" s="76"/>
    </row>
    <row r="123" spans="1:15" x14ac:dyDescent="0.3">
      <c r="A123" s="24" t="s">
        <v>180</v>
      </c>
      <c r="B123" s="12"/>
      <c r="C123" s="9"/>
      <c r="D123" s="12"/>
      <c r="E123" s="12"/>
      <c r="F123" s="12"/>
      <c r="G123" s="12"/>
      <c r="H123" s="12"/>
      <c r="I123" s="62">
        <v>109</v>
      </c>
      <c r="J123" s="12">
        <f t="shared" si="32"/>
        <v>0</v>
      </c>
      <c r="K123" s="12">
        <f>+J123*$S$1</f>
        <v>0</v>
      </c>
      <c r="L123" s="12">
        <v>133.6842</v>
      </c>
      <c r="M123" s="72">
        <f>L123*3.7%+L123</f>
        <v>138.63051540000001</v>
      </c>
      <c r="N123" s="72">
        <f>M123*3.3%+M123</f>
        <v>143.2053224082</v>
      </c>
      <c r="O123" s="72">
        <f>N123*3.2%+N123</f>
        <v>147.7878927252624</v>
      </c>
    </row>
    <row r="124" spans="1:15" x14ac:dyDescent="0.3">
      <c r="A124" s="24" t="s">
        <v>181</v>
      </c>
      <c r="B124" s="26"/>
      <c r="C124" s="25"/>
      <c r="D124" s="11"/>
      <c r="E124" s="11"/>
      <c r="F124" s="11"/>
      <c r="G124" s="11"/>
      <c r="H124" s="11"/>
      <c r="I124" s="62">
        <v>220</v>
      </c>
      <c r="J124" s="12">
        <f t="shared" si="32"/>
        <v>0</v>
      </c>
      <c r="K124" s="12">
        <f>+J124*$S$1</f>
        <v>0</v>
      </c>
      <c r="L124" s="12">
        <v>271.49220000000003</v>
      </c>
      <c r="M124" s="72">
        <f>L124*3.7%+L124</f>
        <v>281.53741140000005</v>
      </c>
      <c r="N124" s="72">
        <f>M124*3.3%+M124</f>
        <v>290.82814597620006</v>
      </c>
      <c r="O124" s="72">
        <f>N124*3.2%+N124</f>
        <v>300.13464664743844</v>
      </c>
    </row>
    <row r="125" spans="1:15" x14ac:dyDescent="0.3">
      <c r="A125" s="24"/>
      <c r="B125" s="66"/>
      <c r="C125" s="19"/>
      <c r="D125" s="27"/>
      <c r="E125" s="27"/>
      <c r="F125" s="27"/>
      <c r="G125" s="27"/>
      <c r="H125" s="27"/>
      <c r="I125" s="67"/>
      <c r="J125" s="27"/>
      <c r="K125" s="27"/>
      <c r="L125" s="27"/>
      <c r="M125" s="74"/>
      <c r="N125" s="76"/>
      <c r="O125" s="76"/>
    </row>
    <row r="126" spans="1:15" ht="30" customHeight="1" x14ac:dyDescent="0.3">
      <c r="A126" s="29" t="s">
        <v>184</v>
      </c>
      <c r="B126" s="11"/>
      <c r="C126" s="9"/>
      <c r="D126" s="11"/>
      <c r="E126" s="11"/>
      <c r="F126" s="11"/>
      <c r="G126" s="2"/>
      <c r="H126" s="2"/>
      <c r="I126" s="64"/>
      <c r="J126" s="2"/>
      <c r="K126" s="2"/>
      <c r="L126" s="2"/>
      <c r="M126" s="75"/>
      <c r="N126" s="76"/>
      <c r="O126" s="76"/>
    </row>
    <row r="127" spans="1:15" ht="24.6" x14ac:dyDescent="0.3">
      <c r="A127" s="28" t="s">
        <v>185</v>
      </c>
      <c r="B127" s="11"/>
      <c r="C127" s="9"/>
      <c r="D127" s="11"/>
      <c r="E127" s="11"/>
      <c r="F127" s="11"/>
      <c r="G127" s="2"/>
      <c r="H127" s="27" t="s">
        <v>186</v>
      </c>
      <c r="I127" s="63" t="s">
        <v>186</v>
      </c>
      <c r="J127" s="27" t="s">
        <v>186</v>
      </c>
      <c r="K127" s="27" t="s">
        <v>186</v>
      </c>
      <c r="L127" s="27" t="s">
        <v>186</v>
      </c>
      <c r="M127" s="74" t="s">
        <v>186</v>
      </c>
      <c r="N127" s="11" t="s">
        <v>186</v>
      </c>
      <c r="O127" s="11" t="s">
        <v>186</v>
      </c>
    </row>
    <row r="128" spans="1:15" ht="24.6" x14ac:dyDescent="0.3">
      <c r="A128" s="24" t="s">
        <v>187</v>
      </c>
      <c r="B128" s="6"/>
      <c r="C128" s="7"/>
      <c r="D128" s="6"/>
      <c r="E128" s="6"/>
      <c r="F128" s="6"/>
      <c r="G128" s="2"/>
      <c r="H128" s="2"/>
      <c r="I128" s="62">
        <v>3500</v>
      </c>
      <c r="J128" s="12">
        <f t="shared" ref="J128" si="37">+I128*$Q$1</f>
        <v>0</v>
      </c>
      <c r="K128" s="12">
        <f>+J128*$S$1</f>
        <v>0</v>
      </c>
      <c r="L128" s="12">
        <v>4319.1324000000004</v>
      </c>
      <c r="M128" s="72">
        <f>L128*3.7%+L128</f>
        <v>4478.9402988000002</v>
      </c>
      <c r="N128" s="72">
        <f>M128*3.3%+M128</f>
        <v>4626.7453286604004</v>
      </c>
      <c r="O128" s="72">
        <f>N128*3.2%+N128</f>
        <v>4774.8011791775334</v>
      </c>
    </row>
    <row r="129" spans="1:15" x14ac:dyDescent="0.3">
      <c r="A129" s="11"/>
      <c r="B129" s="6"/>
      <c r="C129" s="7"/>
      <c r="D129" s="6"/>
      <c r="E129" s="6"/>
      <c r="F129" s="6"/>
      <c r="G129" s="2"/>
      <c r="H129" s="2"/>
      <c r="I129" s="65"/>
      <c r="J129" s="2"/>
      <c r="K129" s="2"/>
      <c r="L129" s="2"/>
      <c r="M129" s="75"/>
      <c r="N129" s="76"/>
      <c r="O129" s="76"/>
    </row>
    <row r="130" spans="1:15" x14ac:dyDescent="0.3">
      <c r="A130" s="5" t="s">
        <v>188</v>
      </c>
      <c r="B130" s="6"/>
      <c r="C130" s="7"/>
      <c r="D130" s="6"/>
      <c r="E130" s="6"/>
      <c r="F130" s="6"/>
      <c r="G130" s="2"/>
      <c r="H130" s="2"/>
      <c r="I130" s="65"/>
      <c r="J130" s="2"/>
      <c r="K130" s="2"/>
      <c r="L130" s="2"/>
      <c r="M130" s="75"/>
      <c r="N130" s="76"/>
      <c r="O130" s="76"/>
    </row>
    <row r="131" spans="1:15" x14ac:dyDescent="0.3">
      <c r="A131" s="22" t="s">
        <v>189</v>
      </c>
      <c r="B131" s="6"/>
      <c r="C131" s="7"/>
      <c r="D131" s="6"/>
      <c r="E131" s="6"/>
      <c r="F131" s="6"/>
      <c r="G131" s="2"/>
      <c r="H131" s="2"/>
      <c r="I131" s="62">
        <v>1226.5</v>
      </c>
      <c r="J131" s="12">
        <f t="shared" ref="J131:J141" si="38">+I131*$Q$1</f>
        <v>0</v>
      </c>
      <c r="K131" s="12">
        <f t="shared" ref="K131:K138" si="39">+J131*$S$1</f>
        <v>0</v>
      </c>
      <c r="L131" s="12">
        <v>1513.54944</v>
      </c>
      <c r="M131" s="72">
        <f t="shared" ref="M131:M141" si="40">L131*3.7%+L131</f>
        <v>1569.5507692799999</v>
      </c>
      <c r="N131" s="72">
        <f t="shared" ref="N131:N141" si="41">M131*3.3%+M131</f>
        <v>1621.34594466624</v>
      </c>
      <c r="O131" s="72">
        <f t="shared" ref="O131:O141" si="42">N131*3.2%+N131</f>
        <v>1673.2290148955597</v>
      </c>
    </row>
    <row r="132" spans="1:15" x14ac:dyDescent="0.3">
      <c r="A132" s="45" t="s">
        <v>190</v>
      </c>
      <c r="B132" s="6"/>
      <c r="C132" s="7"/>
      <c r="D132" s="6"/>
      <c r="E132" s="6"/>
      <c r="F132" s="6"/>
      <c r="G132" s="2"/>
      <c r="H132" s="2"/>
      <c r="I132" s="62">
        <v>1788</v>
      </c>
      <c r="J132" s="12">
        <f t="shared" si="38"/>
        <v>0</v>
      </c>
      <c r="K132" s="12">
        <f t="shared" si="39"/>
        <v>0</v>
      </c>
      <c r="L132" s="12">
        <v>2206.4522400000001</v>
      </c>
      <c r="M132" s="72">
        <f t="shared" si="40"/>
        <v>2288.0909728800002</v>
      </c>
      <c r="N132" s="72">
        <f t="shared" si="41"/>
        <v>2363.5979749850403</v>
      </c>
      <c r="O132" s="72">
        <f t="shared" si="42"/>
        <v>2439.2331101845616</v>
      </c>
    </row>
    <row r="133" spans="1:15" x14ac:dyDescent="0.3">
      <c r="A133" s="6" t="s">
        <v>191</v>
      </c>
      <c r="B133" s="6"/>
      <c r="C133" s="7"/>
      <c r="D133" s="6"/>
      <c r="E133" s="6"/>
      <c r="F133" s="6"/>
      <c r="G133" s="2"/>
      <c r="H133" s="2"/>
      <c r="I133" s="62">
        <v>3886</v>
      </c>
      <c r="J133" s="12">
        <f t="shared" si="38"/>
        <v>0</v>
      </c>
      <c r="K133" s="12">
        <f t="shared" si="39"/>
        <v>0</v>
      </c>
      <c r="L133" s="12">
        <v>4795.4678399999993</v>
      </c>
      <c r="M133" s="72">
        <f t="shared" si="40"/>
        <v>4972.9001500799995</v>
      </c>
      <c r="N133" s="72">
        <f t="shared" si="41"/>
        <v>5137.0058550326394</v>
      </c>
      <c r="O133" s="72">
        <f t="shared" si="42"/>
        <v>5301.3900423936839</v>
      </c>
    </row>
    <row r="134" spans="1:15" x14ac:dyDescent="0.3">
      <c r="A134" s="6" t="s">
        <v>192</v>
      </c>
      <c r="B134" s="6"/>
      <c r="C134" s="7"/>
      <c r="D134" s="6"/>
      <c r="E134" s="6"/>
      <c r="F134" s="6"/>
      <c r="G134" s="2"/>
      <c r="H134" s="2"/>
      <c r="I134" s="62">
        <v>250</v>
      </c>
      <c r="J134" s="12">
        <f t="shared" si="38"/>
        <v>0</v>
      </c>
      <c r="K134" s="12">
        <f t="shared" si="39"/>
        <v>0</v>
      </c>
      <c r="L134" s="12">
        <v>308.51243999999997</v>
      </c>
      <c r="M134" s="72">
        <f t="shared" si="40"/>
        <v>319.92740027999997</v>
      </c>
      <c r="N134" s="72">
        <f t="shared" si="41"/>
        <v>330.48500448924</v>
      </c>
      <c r="O134" s="72">
        <f t="shared" si="42"/>
        <v>341.06052463289569</v>
      </c>
    </row>
    <row r="135" spans="1:15" ht="24.6" x14ac:dyDescent="0.3">
      <c r="A135" s="22" t="s">
        <v>193</v>
      </c>
      <c r="B135" s="6"/>
      <c r="C135" s="7"/>
      <c r="D135" s="6"/>
      <c r="E135" s="6"/>
      <c r="F135" s="6"/>
      <c r="G135" s="2"/>
      <c r="H135" s="2"/>
      <c r="I135" s="62">
        <v>320</v>
      </c>
      <c r="J135" s="12">
        <f t="shared" si="38"/>
        <v>0</v>
      </c>
      <c r="K135" s="12">
        <f t="shared" si="39"/>
        <v>0</v>
      </c>
      <c r="L135" s="12">
        <v>394.89300000000003</v>
      </c>
      <c r="M135" s="72">
        <f t="shared" si="40"/>
        <v>409.50404100000003</v>
      </c>
      <c r="N135" s="72">
        <f t="shared" si="41"/>
        <v>423.01767435300002</v>
      </c>
      <c r="O135" s="72">
        <f t="shared" si="42"/>
        <v>436.55423993229601</v>
      </c>
    </row>
    <row r="136" spans="1:15" x14ac:dyDescent="0.3">
      <c r="A136" s="22" t="s">
        <v>194</v>
      </c>
      <c r="B136" s="6"/>
      <c r="C136" s="7"/>
      <c r="D136" s="6"/>
      <c r="E136" s="6"/>
      <c r="F136" s="6"/>
      <c r="G136" s="2"/>
      <c r="H136" s="2"/>
      <c r="I136" s="62">
        <v>7150</v>
      </c>
      <c r="J136" s="12">
        <f t="shared" si="38"/>
        <v>0</v>
      </c>
      <c r="K136" s="12">
        <f t="shared" si="39"/>
        <v>0</v>
      </c>
      <c r="L136" s="12">
        <v>8823.35556</v>
      </c>
      <c r="M136" s="72">
        <f t="shared" si="40"/>
        <v>9149.8197157199993</v>
      </c>
      <c r="N136" s="72">
        <f t="shared" si="41"/>
        <v>9451.7637663387595</v>
      </c>
      <c r="O136" s="72">
        <f t="shared" si="42"/>
        <v>9754.2202068616007</v>
      </c>
    </row>
    <row r="137" spans="1:15" x14ac:dyDescent="0.3">
      <c r="A137" s="22" t="s">
        <v>247</v>
      </c>
      <c r="B137" s="6"/>
      <c r="C137" s="7"/>
      <c r="D137" s="6"/>
      <c r="E137" s="6"/>
      <c r="F137" s="6"/>
      <c r="G137" s="2"/>
      <c r="H137" s="2"/>
      <c r="I137" s="62"/>
      <c r="J137" s="12"/>
      <c r="K137" s="12"/>
      <c r="L137" s="12">
        <v>1000</v>
      </c>
      <c r="M137" s="72">
        <f t="shared" si="40"/>
        <v>1037</v>
      </c>
      <c r="N137" s="72">
        <f t="shared" si="41"/>
        <v>1071.221</v>
      </c>
      <c r="O137" s="72">
        <f t="shared" si="42"/>
        <v>1105.500072</v>
      </c>
    </row>
    <row r="138" spans="1:15" x14ac:dyDescent="0.3">
      <c r="A138" s="22" t="s">
        <v>195</v>
      </c>
      <c r="B138" s="6"/>
      <c r="C138" s="7"/>
      <c r="D138" s="6"/>
      <c r="E138" s="6"/>
      <c r="F138" s="6"/>
      <c r="G138" s="2"/>
      <c r="H138" s="2"/>
      <c r="I138" s="62">
        <v>50</v>
      </c>
      <c r="J138" s="12">
        <f t="shared" si="38"/>
        <v>0</v>
      </c>
      <c r="K138" s="12">
        <f t="shared" si="39"/>
        <v>0</v>
      </c>
      <c r="L138" s="12">
        <v>61.700400000000002</v>
      </c>
      <c r="M138" s="72">
        <f t="shared" si="40"/>
        <v>63.983314800000002</v>
      </c>
      <c r="N138" s="72">
        <f t="shared" si="41"/>
        <v>66.094764188400006</v>
      </c>
      <c r="O138" s="72">
        <f t="shared" si="42"/>
        <v>68.209796642428813</v>
      </c>
    </row>
    <row r="139" spans="1:15" x14ac:dyDescent="0.3">
      <c r="A139" s="22" t="s">
        <v>204</v>
      </c>
      <c r="B139" s="14"/>
      <c r="C139" s="15"/>
      <c r="D139" s="14"/>
      <c r="E139" s="14"/>
      <c r="F139" s="14"/>
      <c r="I139" s="62"/>
      <c r="J139" s="12"/>
      <c r="K139" s="12"/>
      <c r="L139" s="12">
        <v>1659.96</v>
      </c>
      <c r="M139" s="72">
        <f t="shared" si="40"/>
        <v>1721.37852</v>
      </c>
      <c r="N139" s="72">
        <f t="shared" si="41"/>
        <v>1778.18401116</v>
      </c>
      <c r="O139" s="72">
        <f t="shared" si="42"/>
        <v>1835.08589951712</v>
      </c>
    </row>
    <row r="140" spans="1:15" x14ac:dyDescent="0.3">
      <c r="A140" s="22" t="s">
        <v>196</v>
      </c>
      <c r="B140" s="14"/>
      <c r="C140" s="15"/>
      <c r="D140" s="14"/>
      <c r="E140" s="14"/>
      <c r="F140" s="14"/>
      <c r="I140" s="62">
        <v>50</v>
      </c>
      <c r="J140" s="12">
        <f t="shared" si="38"/>
        <v>0</v>
      </c>
      <c r="K140" s="12">
        <f>+J140*$S$1</f>
        <v>0</v>
      </c>
      <c r="L140" s="12">
        <v>61.700400000000002</v>
      </c>
      <c r="M140" s="72">
        <f t="shared" si="40"/>
        <v>63.983314800000002</v>
      </c>
      <c r="N140" s="72">
        <f t="shared" si="41"/>
        <v>66.094764188400006</v>
      </c>
      <c r="O140" s="72">
        <f t="shared" si="42"/>
        <v>68.209796642428813</v>
      </c>
    </row>
    <row r="141" spans="1:15" ht="24.6" x14ac:dyDescent="0.3">
      <c r="A141" s="22" t="s">
        <v>197</v>
      </c>
      <c r="B141" s="14"/>
      <c r="C141" s="15"/>
      <c r="D141" s="14"/>
      <c r="E141" s="14"/>
      <c r="F141" s="14"/>
      <c r="I141" s="62">
        <v>3886</v>
      </c>
      <c r="J141" s="12">
        <f t="shared" si="38"/>
        <v>0</v>
      </c>
      <c r="K141" s="12">
        <f>+J141*$S$1</f>
        <v>0</v>
      </c>
      <c r="L141" s="12">
        <v>4795.4678399999993</v>
      </c>
      <c r="M141" s="72">
        <f t="shared" si="40"/>
        <v>4972.9001500799995</v>
      </c>
      <c r="N141" s="72">
        <f t="shared" si="41"/>
        <v>5137.0058550326394</v>
      </c>
      <c r="O141" s="72">
        <f t="shared" si="42"/>
        <v>5301.3900423936839</v>
      </c>
    </row>
    <row r="142" spans="1:15" x14ac:dyDescent="0.3">
      <c r="A142" s="22"/>
      <c r="B142" s="14"/>
      <c r="C142" s="15"/>
      <c r="D142" s="14"/>
      <c r="E142" s="14"/>
      <c r="F142" s="14"/>
      <c r="I142" s="93"/>
      <c r="J142" s="46"/>
      <c r="K142" s="46"/>
      <c r="L142" s="12"/>
      <c r="M142" s="12"/>
      <c r="N142" s="76"/>
      <c r="O142" s="76"/>
    </row>
    <row r="143" spans="1:15" x14ac:dyDescent="0.3">
      <c r="A143" s="23" t="s">
        <v>205</v>
      </c>
      <c r="B143" s="14"/>
      <c r="C143" s="15"/>
      <c r="D143" s="14"/>
      <c r="E143" s="14"/>
      <c r="F143" s="14"/>
      <c r="L143" s="2"/>
      <c r="M143" s="2"/>
      <c r="N143" s="6"/>
      <c r="O143" s="6"/>
    </row>
    <row r="144" spans="1:15" x14ac:dyDescent="0.3">
      <c r="A144" s="22" t="s">
        <v>206</v>
      </c>
      <c r="B144" s="14"/>
      <c r="C144" s="15"/>
      <c r="D144" s="14"/>
      <c r="E144" s="14"/>
      <c r="F144" s="14"/>
      <c r="L144" s="12">
        <v>991.8</v>
      </c>
      <c r="M144" s="72">
        <f t="shared" ref="M144:M153" si="43">L144*3.7%+L144</f>
        <v>1028.4965999999999</v>
      </c>
      <c r="N144" s="72">
        <f t="shared" ref="N144:N153" si="44">M144*3.3%+M144</f>
        <v>1062.4369878</v>
      </c>
      <c r="O144" s="72">
        <f t="shared" ref="O144:O153" si="45">N144*3.2%+N144</f>
        <v>1096.4349714095999</v>
      </c>
    </row>
    <row r="145" spans="1:17" x14ac:dyDescent="0.3">
      <c r="A145" s="22" t="s">
        <v>207</v>
      </c>
      <c r="B145" s="14"/>
      <c r="C145" s="15"/>
      <c r="D145" s="14"/>
      <c r="E145" s="14"/>
      <c r="F145" s="14"/>
      <c r="L145" s="92">
        <v>991.8</v>
      </c>
      <c r="M145" s="72">
        <f t="shared" si="43"/>
        <v>1028.4965999999999</v>
      </c>
      <c r="N145" s="72">
        <f t="shared" si="44"/>
        <v>1062.4369878</v>
      </c>
      <c r="O145" s="72">
        <f t="shared" si="45"/>
        <v>1096.4349714095999</v>
      </c>
    </row>
    <row r="146" spans="1:17" ht="24.6" x14ac:dyDescent="0.3">
      <c r="A146" s="22" t="s">
        <v>208</v>
      </c>
      <c r="B146" s="14"/>
      <c r="C146" s="15"/>
      <c r="D146" s="14"/>
      <c r="E146" s="14"/>
      <c r="F146" s="14"/>
      <c r="L146" s="12" t="s">
        <v>248</v>
      </c>
      <c r="M146" s="72">
        <f t="shared" si="43"/>
        <v>448.79285999999996</v>
      </c>
      <c r="N146" s="72">
        <f t="shared" si="44"/>
        <v>463.60302437999997</v>
      </c>
      <c r="O146" s="72">
        <f t="shared" si="45"/>
        <v>478.43832116015994</v>
      </c>
      <c r="Q146"/>
    </row>
    <row r="147" spans="1:17" x14ac:dyDescent="0.3">
      <c r="A147" s="22" t="s">
        <v>209</v>
      </c>
      <c r="B147" s="14"/>
      <c r="C147" s="15"/>
      <c r="D147" s="14"/>
      <c r="E147" s="14"/>
      <c r="F147" s="14"/>
      <c r="L147" s="12" t="s">
        <v>251</v>
      </c>
      <c r="M147" s="72">
        <f t="shared" si="43"/>
        <v>1283.12158</v>
      </c>
      <c r="N147" s="72">
        <f t="shared" si="44"/>
        <v>1325.4645921399999</v>
      </c>
      <c r="O147" s="72">
        <f t="shared" si="45"/>
        <v>1367.87945908848</v>
      </c>
    </row>
    <row r="148" spans="1:17" ht="24.6" x14ac:dyDescent="0.3">
      <c r="A148" s="22" t="s">
        <v>210</v>
      </c>
      <c r="B148" s="14"/>
      <c r="C148" s="15"/>
      <c r="D148" s="14"/>
      <c r="E148" s="14"/>
      <c r="F148" s="14"/>
      <c r="L148" s="12" t="s">
        <v>250</v>
      </c>
      <c r="M148" s="72">
        <f t="shared" si="43"/>
        <v>1924.0809100000001</v>
      </c>
      <c r="N148" s="72">
        <f t="shared" si="44"/>
        <v>1987.5755800300001</v>
      </c>
      <c r="O148" s="72">
        <f t="shared" si="45"/>
        <v>2051.1779985909602</v>
      </c>
    </row>
    <row r="149" spans="1:17" x14ac:dyDescent="0.3">
      <c r="A149" s="22" t="s">
        <v>211</v>
      </c>
      <c r="B149" s="14"/>
      <c r="C149" s="15"/>
      <c r="D149" s="14"/>
      <c r="E149" s="14"/>
      <c r="F149" s="14"/>
      <c r="L149" s="12" t="s">
        <v>249</v>
      </c>
      <c r="M149" s="72">
        <f t="shared" si="43"/>
        <v>1924.0809100000001</v>
      </c>
      <c r="N149" s="72">
        <f t="shared" si="44"/>
        <v>1987.5755800300001</v>
      </c>
      <c r="O149" s="72">
        <f t="shared" si="45"/>
        <v>2051.1779985909602</v>
      </c>
    </row>
    <row r="150" spans="1:17" ht="24.6" x14ac:dyDescent="0.3">
      <c r="A150" s="22" t="s">
        <v>232</v>
      </c>
      <c r="B150" s="14"/>
      <c r="C150" s="15"/>
      <c r="D150" s="14"/>
      <c r="E150" s="14"/>
      <c r="F150" s="14"/>
      <c r="L150" s="12" t="s">
        <v>249</v>
      </c>
      <c r="M150" s="72">
        <f t="shared" si="43"/>
        <v>1924.0809100000001</v>
      </c>
      <c r="N150" s="72">
        <f t="shared" si="44"/>
        <v>1987.5755800300001</v>
      </c>
      <c r="O150" s="72">
        <f t="shared" si="45"/>
        <v>2051.1779985909602</v>
      </c>
    </row>
    <row r="151" spans="1:17" x14ac:dyDescent="0.3">
      <c r="A151" s="22" t="s">
        <v>212</v>
      </c>
      <c r="B151" s="14"/>
      <c r="C151" s="15"/>
      <c r="D151" s="14"/>
      <c r="E151" s="14"/>
      <c r="F151" s="14"/>
      <c r="L151" s="12">
        <v>1855.43</v>
      </c>
      <c r="M151" s="72">
        <f t="shared" si="43"/>
        <v>1924.0809100000001</v>
      </c>
      <c r="N151" s="72">
        <f t="shared" si="44"/>
        <v>1987.5755800300001</v>
      </c>
      <c r="O151" s="72">
        <f t="shared" si="45"/>
        <v>2051.1779985909602</v>
      </c>
    </row>
    <row r="152" spans="1:17" x14ac:dyDescent="0.3">
      <c r="A152" s="22" t="s">
        <v>234</v>
      </c>
      <c r="B152" s="14"/>
      <c r="C152" s="15"/>
      <c r="D152" s="14"/>
      <c r="E152" s="14"/>
      <c r="F152" s="14"/>
      <c r="L152" s="12">
        <v>1855.42812</v>
      </c>
      <c r="M152" s="72">
        <f t="shared" si="43"/>
        <v>1924.0789604399999</v>
      </c>
      <c r="N152" s="72">
        <f t="shared" si="44"/>
        <v>1987.57356613452</v>
      </c>
      <c r="O152" s="72">
        <f t="shared" si="45"/>
        <v>2051.1759202508247</v>
      </c>
    </row>
    <row r="153" spans="1:17" ht="24.6" x14ac:dyDescent="0.3">
      <c r="A153" s="22" t="s">
        <v>213</v>
      </c>
      <c r="B153" s="14"/>
      <c r="C153" s="15"/>
      <c r="D153" s="14"/>
      <c r="E153" s="14"/>
      <c r="F153" s="14"/>
      <c r="L153" s="12" t="s">
        <v>249</v>
      </c>
      <c r="M153" s="72">
        <f t="shared" si="43"/>
        <v>1924.0809100000001</v>
      </c>
      <c r="N153" s="72">
        <f t="shared" si="44"/>
        <v>1987.5755800300001</v>
      </c>
      <c r="O153" s="72">
        <f t="shared" si="45"/>
        <v>2051.1779985909602</v>
      </c>
    </row>
    <row r="154" spans="1:17" ht="15.6" x14ac:dyDescent="0.3">
      <c r="A154" s="23" t="s">
        <v>214</v>
      </c>
      <c r="B154" s="14"/>
      <c r="C154" s="15"/>
      <c r="D154" s="14"/>
      <c r="E154" s="14"/>
      <c r="F154" s="14"/>
      <c r="L154" s="94"/>
      <c r="M154" s="2"/>
      <c r="N154" s="6"/>
      <c r="O154" s="6"/>
    </row>
    <row r="155" spans="1:17" x14ac:dyDescent="0.3">
      <c r="A155" s="22" t="s">
        <v>215</v>
      </c>
      <c r="B155" s="14"/>
      <c r="C155" s="15"/>
      <c r="D155" s="14"/>
      <c r="E155" s="14"/>
      <c r="F155" s="14"/>
      <c r="L155" s="12">
        <v>991.8</v>
      </c>
      <c r="M155" s="72">
        <f t="shared" ref="M155:M165" si="46">L155*3.7%+L155</f>
        <v>1028.4965999999999</v>
      </c>
      <c r="N155" s="72">
        <f t="shared" ref="N155:N159" si="47">M155*3.3%+M155</f>
        <v>1062.4369878</v>
      </c>
      <c r="O155" s="72">
        <f t="shared" ref="O155:O159" si="48">N155*3.2%+N155</f>
        <v>1096.4349714095999</v>
      </c>
    </row>
    <row r="156" spans="1:17" x14ac:dyDescent="0.3">
      <c r="A156" s="22" t="s">
        <v>216</v>
      </c>
      <c r="B156" s="14"/>
      <c r="C156" s="15"/>
      <c r="D156" s="14"/>
      <c r="E156" s="14"/>
      <c r="F156" s="14"/>
      <c r="L156" s="12">
        <v>911.99</v>
      </c>
      <c r="M156" s="72">
        <f t="shared" si="46"/>
        <v>945.73363000000006</v>
      </c>
      <c r="N156" s="72">
        <f t="shared" si="47"/>
        <v>976.94283979000011</v>
      </c>
      <c r="O156" s="72">
        <f t="shared" si="48"/>
        <v>1008.2050106632801</v>
      </c>
    </row>
    <row r="157" spans="1:17" x14ac:dyDescent="0.3">
      <c r="A157" s="22" t="s">
        <v>217</v>
      </c>
      <c r="B157" s="14"/>
      <c r="C157" s="15"/>
      <c r="D157" s="14"/>
      <c r="E157" s="14"/>
      <c r="F157" s="14"/>
      <c r="L157" s="12">
        <v>619.25</v>
      </c>
      <c r="M157" s="72">
        <f t="shared" si="46"/>
        <v>642.16224999999997</v>
      </c>
      <c r="N157" s="72">
        <f t="shared" si="47"/>
        <v>663.35360424999999</v>
      </c>
      <c r="O157" s="72">
        <f t="shared" si="48"/>
        <v>684.58091958599994</v>
      </c>
    </row>
    <row r="158" spans="1:17" x14ac:dyDescent="0.3">
      <c r="A158" s="22" t="s">
        <v>218</v>
      </c>
      <c r="B158" s="14"/>
      <c r="C158" s="15"/>
      <c r="D158" s="14"/>
      <c r="E158" s="14"/>
      <c r="F158" s="14"/>
      <c r="L158" s="12">
        <v>991.8</v>
      </c>
      <c r="M158" s="72">
        <f t="shared" si="46"/>
        <v>1028.4965999999999</v>
      </c>
      <c r="N158" s="72">
        <f t="shared" si="47"/>
        <v>1062.4369878</v>
      </c>
      <c r="O158" s="72">
        <f t="shared" si="48"/>
        <v>1096.4349714095999</v>
      </c>
    </row>
    <row r="159" spans="1:17" x14ac:dyDescent="0.3">
      <c r="A159" s="22" t="s">
        <v>219</v>
      </c>
      <c r="B159" s="14"/>
      <c r="C159" s="15"/>
      <c r="D159" s="14"/>
      <c r="E159" s="14"/>
      <c r="F159" s="14"/>
      <c r="L159" s="12">
        <v>991.8</v>
      </c>
      <c r="M159" s="72">
        <f t="shared" si="46"/>
        <v>1028.4965999999999</v>
      </c>
      <c r="N159" s="72">
        <f t="shared" si="47"/>
        <v>1062.4369878</v>
      </c>
      <c r="O159" s="72">
        <f t="shared" si="48"/>
        <v>1096.4349714095999</v>
      </c>
    </row>
    <row r="160" spans="1:17" x14ac:dyDescent="0.3">
      <c r="A160" s="22" t="s">
        <v>235</v>
      </c>
      <c r="B160" s="14"/>
      <c r="C160" s="15"/>
      <c r="D160" s="14"/>
      <c r="E160" s="14"/>
      <c r="F160" s="14"/>
      <c r="L160" s="12"/>
      <c r="M160" s="72">
        <f t="shared" si="46"/>
        <v>0</v>
      </c>
      <c r="N160" s="92"/>
      <c r="O160" s="92"/>
    </row>
    <row r="161" spans="1:15" x14ac:dyDescent="0.3">
      <c r="A161" s="22" t="s">
        <v>220</v>
      </c>
      <c r="B161" s="14"/>
      <c r="C161" s="15"/>
      <c r="D161" s="14"/>
      <c r="E161" s="14"/>
      <c r="F161" s="14"/>
      <c r="L161" s="12">
        <v>471.36</v>
      </c>
      <c r="M161" s="72">
        <f t="shared" si="46"/>
        <v>488.80032</v>
      </c>
      <c r="N161" s="72">
        <f>M161*3.3%+M161</f>
        <v>504.93073056000003</v>
      </c>
      <c r="O161" s="72">
        <f>N161*3.2%+N161</f>
        <v>521.08851393792008</v>
      </c>
    </row>
    <row r="162" spans="1:15" ht="24.6" x14ac:dyDescent="0.3">
      <c r="A162" s="22" t="s">
        <v>233</v>
      </c>
      <c r="B162" s="14"/>
      <c r="C162" s="15"/>
      <c r="D162" s="14"/>
      <c r="E162" s="14"/>
      <c r="F162" s="14"/>
      <c r="L162" s="12">
        <v>991.8</v>
      </c>
      <c r="M162" s="72">
        <f t="shared" si="46"/>
        <v>1028.4965999999999</v>
      </c>
      <c r="N162" s="72">
        <f t="shared" ref="N162:N165" si="49">M162*3.3%+M162</f>
        <v>1062.4369878</v>
      </c>
      <c r="O162" s="72">
        <f t="shared" ref="O162:O165" si="50">N162*3.2%+N162</f>
        <v>1096.4349714095999</v>
      </c>
    </row>
    <row r="163" spans="1:15" x14ac:dyDescent="0.3">
      <c r="A163" s="22" t="s">
        <v>221</v>
      </c>
      <c r="B163" s="14"/>
      <c r="C163" s="15"/>
      <c r="D163" s="14"/>
      <c r="E163" s="14"/>
      <c r="F163" s="14"/>
      <c r="L163" s="12">
        <v>991.8</v>
      </c>
      <c r="M163" s="72">
        <f t="shared" si="46"/>
        <v>1028.4965999999999</v>
      </c>
      <c r="N163" s="72">
        <f t="shared" si="49"/>
        <v>1062.4369878</v>
      </c>
      <c r="O163" s="72">
        <f t="shared" si="50"/>
        <v>1096.4349714095999</v>
      </c>
    </row>
    <row r="164" spans="1:15" ht="24.6" x14ac:dyDescent="0.3">
      <c r="A164" s="22" t="s">
        <v>222</v>
      </c>
      <c r="B164" s="14"/>
      <c r="C164" s="15"/>
      <c r="D164" s="14"/>
      <c r="E164" s="14"/>
      <c r="F164" s="14"/>
      <c r="L164" s="12">
        <v>991.8</v>
      </c>
      <c r="M164" s="72">
        <f t="shared" si="46"/>
        <v>1028.4965999999999</v>
      </c>
      <c r="N164" s="72">
        <f t="shared" si="49"/>
        <v>1062.4369878</v>
      </c>
      <c r="O164" s="72">
        <f t="shared" si="50"/>
        <v>1096.4349714095999</v>
      </c>
    </row>
    <row r="165" spans="1:15" x14ac:dyDescent="0.3">
      <c r="A165" s="23" t="s">
        <v>223</v>
      </c>
      <c r="B165" s="14"/>
      <c r="C165" s="15"/>
      <c r="D165" s="14"/>
      <c r="E165" s="14"/>
      <c r="F165" s="14"/>
      <c r="L165" s="12">
        <v>382.14</v>
      </c>
      <c r="M165" s="72">
        <f t="shared" si="46"/>
        <v>396.27918</v>
      </c>
      <c r="N165" s="72">
        <f t="shared" si="49"/>
        <v>409.35639293999998</v>
      </c>
      <c r="O165" s="72">
        <f t="shared" si="50"/>
        <v>422.45579751407996</v>
      </c>
    </row>
    <row r="166" spans="1:15" ht="15.6" x14ac:dyDescent="0.3">
      <c r="A166" s="23" t="s">
        <v>224</v>
      </c>
      <c r="B166" s="14"/>
      <c r="C166" s="15"/>
      <c r="D166" s="14"/>
      <c r="E166" s="14"/>
      <c r="F166" s="14"/>
      <c r="L166" s="94"/>
      <c r="M166" s="12"/>
      <c r="N166" s="6"/>
      <c r="O166" s="6"/>
    </row>
    <row r="167" spans="1:15" x14ac:dyDescent="0.3">
      <c r="A167" s="22" t="s">
        <v>225</v>
      </c>
      <c r="B167" s="14"/>
      <c r="C167" s="15"/>
      <c r="D167" s="14"/>
      <c r="E167" s="14"/>
      <c r="F167" s="14"/>
      <c r="L167" s="12">
        <v>991.8</v>
      </c>
      <c r="M167" s="72">
        <f t="shared" ref="M167:M172" si="51">L167*3.7%+L167</f>
        <v>1028.4965999999999</v>
      </c>
      <c r="N167" s="72">
        <f t="shared" ref="N167:N172" si="52">M167*3.3%+M167</f>
        <v>1062.4369878</v>
      </c>
      <c r="O167" s="72">
        <f t="shared" ref="O167:O172" si="53">N167*3.2%+N167</f>
        <v>1096.4349714095999</v>
      </c>
    </row>
    <row r="168" spans="1:15" x14ac:dyDescent="0.3">
      <c r="A168" s="97" t="s">
        <v>226</v>
      </c>
      <c r="B168" s="14"/>
      <c r="C168" s="15"/>
      <c r="D168" s="14"/>
      <c r="E168" s="14"/>
      <c r="F168" s="14"/>
      <c r="L168" s="98">
        <v>110.664</v>
      </c>
      <c r="M168" s="72">
        <f t="shared" si="51"/>
        <v>114.758568</v>
      </c>
      <c r="N168" s="72">
        <f t="shared" si="52"/>
        <v>118.545600744</v>
      </c>
      <c r="O168" s="72">
        <f t="shared" si="53"/>
        <v>122.339059967808</v>
      </c>
    </row>
    <row r="169" spans="1:15" x14ac:dyDescent="0.3">
      <c r="A169" s="6" t="s">
        <v>228</v>
      </c>
      <c r="B169" s="6"/>
      <c r="C169" s="7"/>
      <c r="D169" s="6"/>
      <c r="E169" s="6"/>
      <c r="F169" s="6"/>
      <c r="G169" s="2"/>
      <c r="H169" s="2"/>
      <c r="I169" s="82"/>
      <c r="J169" s="2"/>
      <c r="K169" s="2"/>
      <c r="L169" s="115">
        <v>3000</v>
      </c>
      <c r="M169" s="72">
        <f t="shared" si="51"/>
        <v>3111</v>
      </c>
      <c r="N169" s="72">
        <f t="shared" si="52"/>
        <v>3213.663</v>
      </c>
      <c r="O169" s="72">
        <f t="shared" si="53"/>
        <v>3316.5002159999999</v>
      </c>
    </row>
    <row r="170" spans="1:15" x14ac:dyDescent="0.3">
      <c r="A170" s="6" t="s">
        <v>229</v>
      </c>
      <c r="B170" s="6"/>
      <c r="C170" s="7"/>
      <c r="D170" s="6"/>
      <c r="E170" s="6"/>
      <c r="F170" s="6"/>
      <c r="G170" s="2"/>
      <c r="H170" s="2"/>
      <c r="I170" s="82"/>
      <c r="J170" s="2"/>
      <c r="K170" s="2"/>
      <c r="L170" s="115">
        <v>1200</v>
      </c>
      <c r="M170" s="72">
        <f t="shared" si="51"/>
        <v>1244.4000000000001</v>
      </c>
      <c r="N170" s="72">
        <f t="shared" si="52"/>
        <v>1285.4652000000001</v>
      </c>
      <c r="O170" s="72">
        <f t="shared" si="53"/>
        <v>1326.6000864</v>
      </c>
    </row>
    <row r="171" spans="1:15" x14ac:dyDescent="0.3">
      <c r="A171" s="6" t="s">
        <v>230</v>
      </c>
      <c r="B171" s="6"/>
      <c r="C171" s="7"/>
      <c r="D171" s="6"/>
      <c r="E171" s="6"/>
      <c r="F171" s="6"/>
      <c r="G171" s="2"/>
      <c r="H171" s="2"/>
      <c r="I171" s="82"/>
      <c r="J171" s="2"/>
      <c r="K171" s="2"/>
      <c r="L171" s="115">
        <v>1200</v>
      </c>
      <c r="M171" s="72">
        <f t="shared" si="51"/>
        <v>1244.4000000000001</v>
      </c>
      <c r="N171" s="72">
        <f t="shared" si="52"/>
        <v>1285.4652000000001</v>
      </c>
      <c r="O171" s="72">
        <f t="shared" si="53"/>
        <v>1326.6000864</v>
      </c>
    </row>
    <row r="172" spans="1:15" x14ac:dyDescent="0.3">
      <c r="A172" s="6" t="s">
        <v>231</v>
      </c>
      <c r="B172" s="6"/>
      <c r="C172" s="7"/>
      <c r="D172" s="6"/>
      <c r="E172" s="6"/>
      <c r="F172" s="6"/>
      <c r="G172" s="2"/>
      <c r="H172" s="2"/>
      <c r="I172" s="82"/>
      <c r="J172" s="2"/>
      <c r="K172" s="2"/>
      <c r="L172" s="115">
        <v>1200</v>
      </c>
      <c r="M172" s="72">
        <f t="shared" si="51"/>
        <v>1244.4000000000001</v>
      </c>
      <c r="N172" s="72">
        <f t="shared" si="52"/>
        <v>1285.4652000000001</v>
      </c>
      <c r="O172" s="72">
        <f t="shared" si="53"/>
        <v>1326.6000864</v>
      </c>
    </row>
    <row r="173" spans="1:15" x14ac:dyDescent="0.3">
      <c r="A173" s="14"/>
      <c r="B173" s="14"/>
      <c r="C173" s="15"/>
      <c r="D173" s="14"/>
      <c r="E173" s="14"/>
      <c r="F173" s="14"/>
    </row>
    <row r="174" spans="1:15" x14ac:dyDescent="0.3">
      <c r="A174" s="14"/>
      <c r="B174" s="14"/>
      <c r="C174" s="15"/>
      <c r="D174" s="14"/>
      <c r="E174" s="14"/>
      <c r="F174" s="14"/>
    </row>
    <row r="175" spans="1:15" x14ac:dyDescent="0.3">
      <c r="A175" s="14"/>
      <c r="B175" s="14"/>
      <c r="C175" s="15"/>
      <c r="D175" s="14"/>
      <c r="E175" s="14"/>
      <c r="F175" s="14"/>
    </row>
    <row r="176" spans="1:15" x14ac:dyDescent="0.3">
      <c r="A176" s="14"/>
      <c r="B176" s="14"/>
      <c r="C176" s="15"/>
      <c r="D176" s="14"/>
      <c r="E176" s="14"/>
      <c r="F176" s="14"/>
    </row>
    <row r="177" spans="1:6" x14ac:dyDescent="0.3">
      <c r="A177" s="14"/>
      <c r="B177" s="14"/>
      <c r="C177" s="15"/>
      <c r="D177" s="14"/>
      <c r="E177" s="14"/>
      <c r="F177" s="14"/>
    </row>
    <row r="178" spans="1:6" x14ac:dyDescent="0.3">
      <c r="A178" s="14"/>
      <c r="B178" s="14"/>
      <c r="C178" s="15"/>
      <c r="D178" s="14"/>
      <c r="E178" s="14"/>
      <c r="F178" s="14"/>
    </row>
    <row r="179" spans="1:6" x14ac:dyDescent="0.3">
      <c r="A179" s="14"/>
      <c r="B179" s="14"/>
      <c r="C179" s="15"/>
      <c r="D179" s="14"/>
      <c r="E179" s="14"/>
      <c r="F179" s="14"/>
    </row>
    <row r="180" spans="1:6" x14ac:dyDescent="0.3">
      <c r="A180" s="14"/>
      <c r="B180" s="14"/>
      <c r="C180" s="15"/>
      <c r="D180" s="14"/>
      <c r="E180" s="14"/>
      <c r="F180" s="14"/>
    </row>
    <row r="181" spans="1:6" x14ac:dyDescent="0.3">
      <c r="A181" s="14"/>
      <c r="B181" s="14"/>
      <c r="C181" s="15"/>
      <c r="D181" s="14"/>
      <c r="E181" s="14"/>
      <c r="F181" s="14"/>
    </row>
    <row r="182" spans="1:6" x14ac:dyDescent="0.3">
      <c r="A182" s="14"/>
      <c r="B182" s="14"/>
      <c r="C182" s="15"/>
      <c r="D182" s="14"/>
      <c r="E182" s="14"/>
      <c r="F182" s="14"/>
    </row>
    <row r="183" spans="1:6" x14ac:dyDescent="0.3">
      <c r="A183" s="14"/>
      <c r="B183" s="14"/>
      <c r="C183" s="15"/>
      <c r="D183" s="14"/>
      <c r="E183" s="14"/>
      <c r="F183" s="14"/>
    </row>
    <row r="184" spans="1:6" x14ac:dyDescent="0.3">
      <c r="A184" s="14"/>
      <c r="B184" s="14"/>
      <c r="C184" s="15"/>
      <c r="D184" s="14"/>
      <c r="E184" s="14"/>
      <c r="F184" s="14"/>
    </row>
    <row r="185" spans="1:6" x14ac:dyDescent="0.3">
      <c r="A185" s="14"/>
      <c r="B185" s="14"/>
      <c r="C185" s="15"/>
      <c r="D185" s="14"/>
      <c r="E185" s="14"/>
      <c r="F185" s="14"/>
    </row>
    <row r="186" spans="1:6" x14ac:dyDescent="0.3">
      <c r="A186" s="14"/>
      <c r="B186" s="14"/>
      <c r="C186" s="15"/>
      <c r="D186" s="14"/>
      <c r="E186" s="14"/>
      <c r="F186" s="14"/>
    </row>
    <row r="187" spans="1:6" x14ac:dyDescent="0.3">
      <c r="A187" s="14"/>
      <c r="B187" s="14"/>
      <c r="C187" s="15"/>
      <c r="D187" s="14"/>
      <c r="E187" s="14"/>
      <c r="F187" s="14"/>
    </row>
    <row r="188" spans="1:6" x14ac:dyDescent="0.3">
      <c r="A188" s="14"/>
      <c r="B188" s="14"/>
      <c r="C188" s="15"/>
      <c r="D188" s="14"/>
      <c r="E188" s="14"/>
      <c r="F188" s="14"/>
    </row>
    <row r="189" spans="1:6" x14ac:dyDescent="0.3">
      <c r="A189" s="14"/>
      <c r="B189" s="14"/>
      <c r="C189" s="15"/>
      <c r="D189" s="14"/>
      <c r="E189" s="14"/>
      <c r="F189" s="14"/>
    </row>
    <row r="190" spans="1:6" x14ac:dyDescent="0.3">
      <c r="A190" s="14"/>
      <c r="B190" s="14"/>
      <c r="C190" s="15"/>
      <c r="D190" s="14"/>
      <c r="E190" s="14"/>
      <c r="F190" s="14"/>
    </row>
    <row r="191" spans="1:6" x14ac:dyDescent="0.3">
      <c r="A191" s="14"/>
      <c r="B191" s="14"/>
      <c r="C191" s="15"/>
      <c r="D191" s="14"/>
      <c r="E191" s="14"/>
      <c r="F191" s="14"/>
    </row>
    <row r="192" spans="1:6" x14ac:dyDescent="0.3">
      <c r="A192" s="14"/>
      <c r="B192" s="14"/>
      <c r="C192" s="15"/>
      <c r="D192" s="14"/>
      <c r="E192" s="14"/>
      <c r="F192" s="14"/>
    </row>
    <row r="193" spans="1:6" x14ac:dyDescent="0.3">
      <c r="A193" s="14"/>
      <c r="B193" s="14"/>
      <c r="C193" s="15"/>
      <c r="D193" s="14"/>
      <c r="E193" s="14"/>
      <c r="F193" s="14"/>
    </row>
    <row r="194" spans="1:6" x14ac:dyDescent="0.3">
      <c r="A194" s="14"/>
      <c r="B194" s="14"/>
      <c r="C194" s="15"/>
      <c r="D194" s="14"/>
      <c r="E194" s="14"/>
      <c r="F194" s="14"/>
    </row>
    <row r="195" spans="1:6" x14ac:dyDescent="0.3">
      <c r="A195" s="14"/>
      <c r="B195" s="14"/>
      <c r="C195" s="15"/>
      <c r="D195" s="14"/>
      <c r="E195" s="14"/>
      <c r="F195" s="14"/>
    </row>
    <row r="196" spans="1:6" x14ac:dyDescent="0.3">
      <c r="A196" s="14"/>
      <c r="B196" s="14"/>
      <c r="C196" s="15"/>
      <c r="D196" s="14"/>
      <c r="E196" s="14"/>
      <c r="F196" s="14"/>
    </row>
    <row r="197" spans="1:6" x14ac:dyDescent="0.3">
      <c r="A197" s="14"/>
      <c r="B197" s="14"/>
      <c r="C197" s="15"/>
      <c r="D197" s="14"/>
      <c r="E197" s="14"/>
      <c r="F197" s="14"/>
    </row>
    <row r="198" spans="1:6" x14ac:dyDescent="0.3">
      <c r="A198" s="14"/>
      <c r="B198" s="14"/>
      <c r="C198" s="15"/>
      <c r="D198" s="14"/>
      <c r="E198" s="14"/>
      <c r="F198" s="14"/>
    </row>
    <row r="199" spans="1:6" x14ac:dyDescent="0.3">
      <c r="A199" s="14"/>
      <c r="B199" s="14"/>
      <c r="C199" s="15"/>
      <c r="D199" s="14"/>
      <c r="E199" s="14"/>
      <c r="F199" s="14"/>
    </row>
    <row r="200" spans="1:6" x14ac:dyDescent="0.3">
      <c r="A200" s="14"/>
      <c r="B200" s="14"/>
      <c r="C200" s="15"/>
      <c r="D200" s="14"/>
      <c r="E200" s="14"/>
      <c r="F200" s="14"/>
    </row>
    <row r="201" spans="1:6" x14ac:dyDescent="0.3">
      <c r="A201" s="14"/>
      <c r="B201" s="14"/>
      <c r="C201" s="15"/>
      <c r="D201" s="14"/>
      <c r="E201" s="14"/>
      <c r="F201" s="14"/>
    </row>
    <row r="202" spans="1:6" x14ac:dyDescent="0.3">
      <c r="A202" s="14"/>
      <c r="B202" s="14"/>
      <c r="C202" s="15"/>
      <c r="D202" s="14"/>
      <c r="E202" s="14"/>
      <c r="F202" s="14"/>
    </row>
    <row r="203" spans="1:6" x14ac:dyDescent="0.3">
      <c r="A203" s="14"/>
      <c r="B203" s="14"/>
      <c r="C203" s="15"/>
      <c r="D203" s="14"/>
      <c r="E203" s="14"/>
      <c r="F203" s="14"/>
    </row>
    <row r="204" spans="1:6" x14ac:dyDescent="0.3">
      <c r="A204" s="14"/>
      <c r="B204" s="14"/>
      <c r="C204" s="15"/>
      <c r="D204" s="14"/>
      <c r="E204" s="14"/>
      <c r="F204" s="14"/>
    </row>
    <row r="205" spans="1:6" x14ac:dyDescent="0.3">
      <c r="A205" s="14"/>
      <c r="B205" s="14"/>
      <c r="C205" s="15"/>
      <c r="D205" s="14"/>
      <c r="E205" s="14"/>
      <c r="F205" s="14"/>
    </row>
    <row r="206" spans="1:6" x14ac:dyDescent="0.3">
      <c r="A206" s="14"/>
      <c r="B206" s="14"/>
      <c r="C206" s="15"/>
      <c r="D206" s="14"/>
      <c r="E206" s="14"/>
      <c r="F206" s="14"/>
    </row>
    <row r="207" spans="1:6" x14ac:dyDescent="0.3">
      <c r="A207" s="14"/>
      <c r="B207" s="14"/>
      <c r="C207" s="15"/>
      <c r="D207" s="14"/>
      <c r="E207" s="14"/>
      <c r="F207" s="14"/>
    </row>
    <row r="208" spans="1:6" x14ac:dyDescent="0.3">
      <c r="A208" s="14"/>
      <c r="B208" s="14"/>
      <c r="C208" s="15"/>
      <c r="D208" s="14"/>
      <c r="E208" s="14"/>
      <c r="F208" s="14"/>
    </row>
    <row r="209" spans="1:6" x14ac:dyDescent="0.3">
      <c r="A209" s="14"/>
      <c r="B209" s="14"/>
      <c r="C209" s="15"/>
      <c r="D209" s="14"/>
      <c r="E209" s="14"/>
      <c r="F209" s="14"/>
    </row>
    <row r="210" spans="1:6" x14ac:dyDescent="0.3">
      <c r="A210" s="14"/>
      <c r="B210" s="14"/>
      <c r="C210" s="15"/>
      <c r="D210" s="14"/>
      <c r="E210" s="14"/>
      <c r="F210" s="14"/>
    </row>
    <row r="211" spans="1:6" x14ac:dyDescent="0.3">
      <c r="A211" s="14"/>
      <c r="B211" s="14"/>
      <c r="C211" s="15"/>
      <c r="D211" s="14"/>
      <c r="E211" s="14"/>
      <c r="F211" s="14"/>
    </row>
    <row r="212" spans="1:6" x14ac:dyDescent="0.3">
      <c r="A212" s="14"/>
      <c r="B212" s="14"/>
      <c r="C212" s="15"/>
      <c r="D212" s="14"/>
      <c r="E212" s="14"/>
      <c r="F212" s="14"/>
    </row>
    <row r="213" spans="1:6" x14ac:dyDescent="0.3">
      <c r="A213" s="14"/>
      <c r="B213" s="14"/>
      <c r="C213" s="15"/>
      <c r="D213" s="14"/>
      <c r="E213" s="14"/>
      <c r="F213" s="14"/>
    </row>
    <row r="214" spans="1:6" x14ac:dyDescent="0.3">
      <c r="A214" s="14"/>
      <c r="B214" s="14"/>
      <c r="C214" s="15"/>
      <c r="D214" s="14"/>
      <c r="E214" s="14"/>
      <c r="F214" s="14"/>
    </row>
    <row r="215" spans="1:6" x14ac:dyDescent="0.3">
      <c r="A215" s="14"/>
      <c r="B215" s="14"/>
      <c r="C215" s="15"/>
      <c r="D215" s="14"/>
      <c r="E215" s="14"/>
      <c r="F215" s="14"/>
    </row>
    <row r="216" spans="1:6" x14ac:dyDescent="0.3">
      <c r="A216" s="14"/>
      <c r="B216" s="14"/>
      <c r="C216" s="15"/>
      <c r="D216" s="14"/>
      <c r="E216" s="14"/>
      <c r="F216" s="14"/>
    </row>
    <row r="217" spans="1:6" x14ac:dyDescent="0.3">
      <c r="A217" s="14"/>
      <c r="B217" s="14"/>
      <c r="C217" s="15"/>
      <c r="D217" s="14"/>
      <c r="E217" s="14"/>
      <c r="F217" s="14"/>
    </row>
    <row r="218" spans="1:6" x14ac:dyDescent="0.3">
      <c r="A218" s="14"/>
      <c r="B218" s="14"/>
      <c r="C218" s="15"/>
      <c r="D218" s="14"/>
      <c r="E218" s="14"/>
      <c r="F218" s="14"/>
    </row>
    <row r="219" spans="1:6" x14ac:dyDescent="0.3">
      <c r="A219" s="14"/>
      <c r="B219" s="14"/>
      <c r="C219" s="15"/>
      <c r="D219" s="14"/>
      <c r="E219" s="14"/>
      <c r="F219" s="14"/>
    </row>
    <row r="220" spans="1:6" x14ac:dyDescent="0.3">
      <c r="A220" s="14"/>
      <c r="B220" s="14"/>
      <c r="C220" s="15"/>
      <c r="D220" s="14"/>
      <c r="E220" s="14"/>
      <c r="F220" s="14"/>
    </row>
    <row r="221" spans="1:6" x14ac:dyDescent="0.3">
      <c r="A221" s="14"/>
      <c r="B221" s="14"/>
      <c r="C221" s="15"/>
      <c r="D221" s="14"/>
      <c r="E221" s="14"/>
      <c r="F221" s="14"/>
    </row>
    <row r="222" spans="1:6" x14ac:dyDescent="0.3">
      <c r="A222" s="14"/>
      <c r="B222" s="14"/>
      <c r="C222" s="15"/>
      <c r="D222" s="14"/>
      <c r="E222" s="14"/>
      <c r="F222" s="14"/>
    </row>
    <row r="223" spans="1:6" x14ac:dyDescent="0.3">
      <c r="A223" s="14"/>
      <c r="B223" s="14"/>
      <c r="C223" s="15"/>
      <c r="D223" s="14"/>
      <c r="E223" s="14"/>
      <c r="F223" s="14"/>
    </row>
    <row r="224" spans="1:6" x14ac:dyDescent="0.3">
      <c r="A224" s="14"/>
      <c r="B224" s="14"/>
      <c r="C224" s="15"/>
      <c r="D224" s="14"/>
      <c r="E224" s="14"/>
      <c r="F224" s="14"/>
    </row>
    <row r="225" spans="1:6" x14ac:dyDescent="0.3">
      <c r="A225" s="14"/>
      <c r="B225" s="14"/>
      <c r="C225" s="15"/>
      <c r="D225" s="14"/>
      <c r="E225" s="14"/>
      <c r="F225" s="14"/>
    </row>
    <row r="226" spans="1:6" x14ac:dyDescent="0.3">
      <c r="A226" s="14"/>
      <c r="B226" s="14"/>
      <c r="C226" s="15"/>
      <c r="D226" s="14"/>
      <c r="E226" s="14"/>
      <c r="F226" s="14"/>
    </row>
    <row r="227" spans="1:6" x14ac:dyDescent="0.3">
      <c r="A227" s="14"/>
      <c r="B227" s="14"/>
      <c r="C227" s="15"/>
      <c r="D227" s="14"/>
      <c r="E227" s="14"/>
      <c r="F227" s="14"/>
    </row>
    <row r="228" spans="1:6" x14ac:dyDescent="0.3">
      <c r="A228" s="14"/>
      <c r="B228" s="14"/>
      <c r="C228" s="15"/>
      <c r="D228" s="14"/>
      <c r="E228" s="14"/>
      <c r="F228" s="14"/>
    </row>
    <row r="229" spans="1:6" x14ac:dyDescent="0.3">
      <c r="A229" s="14"/>
      <c r="B229" s="14"/>
      <c r="C229" s="15"/>
      <c r="D229" s="14"/>
      <c r="E229" s="14"/>
      <c r="F229" s="14"/>
    </row>
    <row r="230" spans="1:6" x14ac:dyDescent="0.3">
      <c r="A230" s="14"/>
      <c r="B230" s="14"/>
      <c r="C230" s="15"/>
      <c r="D230" s="14"/>
      <c r="E230" s="14"/>
      <c r="F230" s="14"/>
    </row>
    <row r="231" spans="1:6" x14ac:dyDescent="0.3">
      <c r="A231" s="14"/>
      <c r="B231" s="14"/>
      <c r="C231" s="15"/>
      <c r="D231" s="14"/>
      <c r="E231" s="14"/>
      <c r="F231" s="14"/>
    </row>
    <row r="232" spans="1:6" x14ac:dyDescent="0.3">
      <c r="A232" s="14"/>
      <c r="B232" s="14"/>
      <c r="C232" s="15"/>
      <c r="D232" s="14"/>
      <c r="E232" s="14"/>
      <c r="F232" s="14"/>
    </row>
    <row r="233" spans="1:6" x14ac:dyDescent="0.3">
      <c r="A233" s="14"/>
      <c r="B233" s="14"/>
      <c r="C233" s="15"/>
      <c r="D233" s="14"/>
      <c r="E233" s="14"/>
      <c r="F233" s="14"/>
    </row>
    <row r="234" spans="1:6" x14ac:dyDescent="0.3">
      <c r="A234" s="14"/>
      <c r="B234" s="14"/>
      <c r="C234" s="15"/>
      <c r="D234" s="14"/>
      <c r="E234" s="14"/>
      <c r="F234" s="14"/>
    </row>
    <row r="235" spans="1:6" x14ac:dyDescent="0.3">
      <c r="A235" s="14"/>
      <c r="B235" s="14"/>
      <c r="C235" s="15"/>
      <c r="D235" s="14"/>
      <c r="E235" s="14"/>
      <c r="F235" s="14"/>
    </row>
    <row r="236" spans="1:6" x14ac:dyDescent="0.3">
      <c r="A236" s="14"/>
      <c r="B236" s="14"/>
      <c r="C236" s="15"/>
      <c r="D236" s="14"/>
      <c r="E236" s="14"/>
      <c r="F236" s="14"/>
    </row>
    <row r="237" spans="1:6" x14ac:dyDescent="0.3">
      <c r="A237" s="14"/>
      <c r="B237" s="14"/>
      <c r="C237" s="15"/>
      <c r="D237" s="14"/>
      <c r="E237" s="14"/>
      <c r="F237" s="14"/>
    </row>
    <row r="238" spans="1:6" x14ac:dyDescent="0.3">
      <c r="A238" s="14"/>
      <c r="B238" s="14"/>
      <c r="C238" s="15"/>
      <c r="D238" s="14"/>
      <c r="E238" s="14"/>
      <c r="F238" s="14"/>
    </row>
    <row r="239" spans="1:6" x14ac:dyDescent="0.3">
      <c r="A239" s="14"/>
      <c r="B239" s="14"/>
      <c r="C239" s="15"/>
      <c r="D239" s="14"/>
      <c r="E239" s="14"/>
      <c r="F239" s="14"/>
    </row>
    <row r="240" spans="1:6" x14ac:dyDescent="0.3">
      <c r="A240" s="14"/>
      <c r="B240" s="14"/>
      <c r="C240" s="15"/>
      <c r="D240" s="14"/>
      <c r="E240" s="14"/>
      <c r="F240" s="14"/>
    </row>
    <row r="241" spans="1:6" x14ac:dyDescent="0.3">
      <c r="A241" s="14"/>
      <c r="B241" s="14"/>
      <c r="C241" s="15"/>
      <c r="D241" s="14"/>
      <c r="E241" s="14"/>
      <c r="F241" s="14"/>
    </row>
    <row r="242" spans="1:6" x14ac:dyDescent="0.3">
      <c r="A242" s="14"/>
      <c r="B242" s="14"/>
      <c r="C242" s="15"/>
      <c r="D242" s="14"/>
      <c r="E242" s="14"/>
      <c r="F242" s="14"/>
    </row>
    <row r="243" spans="1:6" x14ac:dyDescent="0.3">
      <c r="A243" s="14"/>
      <c r="B243" s="14"/>
      <c r="C243" s="15"/>
      <c r="D243" s="14"/>
      <c r="E243" s="14"/>
      <c r="F243" s="14"/>
    </row>
    <row r="244" spans="1:6" x14ac:dyDescent="0.3">
      <c r="A244" s="14"/>
      <c r="B244" s="14"/>
      <c r="C244" s="15"/>
      <c r="D244" s="14"/>
      <c r="E244" s="14"/>
      <c r="F244" s="14"/>
    </row>
    <row r="245" spans="1:6" x14ac:dyDescent="0.3">
      <c r="A245" s="14"/>
      <c r="B245" s="14"/>
      <c r="C245" s="15"/>
      <c r="D245" s="14"/>
      <c r="E245" s="14"/>
      <c r="F245" s="14"/>
    </row>
    <row r="246" spans="1:6" x14ac:dyDescent="0.3">
      <c r="A246" s="14"/>
      <c r="B246" s="14"/>
      <c r="C246" s="15"/>
      <c r="D246" s="14"/>
      <c r="E246" s="14"/>
      <c r="F246" s="14"/>
    </row>
    <row r="247" spans="1:6" x14ac:dyDescent="0.3">
      <c r="A247" s="14"/>
      <c r="B247" s="14"/>
      <c r="C247" s="15"/>
      <c r="D247" s="14"/>
      <c r="E247" s="14"/>
      <c r="F247" s="14"/>
    </row>
    <row r="248" spans="1:6" x14ac:dyDescent="0.3">
      <c r="A248" s="14"/>
      <c r="B248" s="14"/>
      <c r="C248" s="15"/>
      <c r="D248" s="14"/>
      <c r="E248" s="14"/>
      <c r="F248" s="14"/>
    </row>
    <row r="249" spans="1:6" x14ac:dyDescent="0.3">
      <c r="A249" s="14"/>
      <c r="B249" s="14"/>
      <c r="C249" s="15"/>
      <c r="D249" s="14"/>
      <c r="E249" s="14"/>
      <c r="F249" s="14"/>
    </row>
    <row r="250" spans="1:6" x14ac:dyDescent="0.3">
      <c r="A250" s="14"/>
      <c r="B250" s="14"/>
      <c r="C250" s="15"/>
      <c r="D250" s="14"/>
      <c r="E250" s="14"/>
      <c r="F250" s="14"/>
    </row>
    <row r="251" spans="1:6" x14ac:dyDescent="0.3">
      <c r="A251" s="14"/>
      <c r="B251" s="14"/>
      <c r="C251" s="15"/>
      <c r="D251" s="14"/>
      <c r="E251" s="14"/>
      <c r="F251" s="14"/>
    </row>
    <row r="252" spans="1:6" x14ac:dyDescent="0.3">
      <c r="A252" s="14"/>
      <c r="B252" s="14"/>
      <c r="C252" s="15"/>
      <c r="D252" s="14"/>
      <c r="E252" s="14"/>
      <c r="F252" s="14"/>
    </row>
    <row r="253" spans="1:6" x14ac:dyDescent="0.3">
      <c r="A253" s="14"/>
      <c r="B253" s="14"/>
      <c r="C253" s="15"/>
      <c r="D253" s="14"/>
      <c r="E253" s="14"/>
      <c r="F253" s="14"/>
    </row>
    <row r="254" spans="1:6" x14ac:dyDescent="0.3">
      <c r="A254" s="14"/>
      <c r="B254" s="14"/>
      <c r="C254" s="15"/>
      <c r="D254" s="14"/>
      <c r="E254" s="14"/>
      <c r="F254" s="14"/>
    </row>
    <row r="255" spans="1:6" x14ac:dyDescent="0.3">
      <c r="A255" s="14"/>
      <c r="B255" s="14"/>
      <c r="C255" s="15"/>
      <c r="D255" s="14"/>
      <c r="E255" s="14"/>
      <c r="F255" s="14"/>
    </row>
    <row r="256" spans="1:6" x14ac:dyDescent="0.3">
      <c r="A256" s="14"/>
      <c r="B256" s="14"/>
      <c r="C256" s="15"/>
      <c r="D256" s="14"/>
      <c r="E256" s="14"/>
      <c r="F256" s="14"/>
    </row>
    <row r="257" spans="1:6" x14ac:dyDescent="0.3">
      <c r="A257" s="14"/>
      <c r="B257" s="14"/>
      <c r="C257" s="15"/>
      <c r="D257" s="14"/>
      <c r="E257" s="14"/>
      <c r="F257" s="14"/>
    </row>
    <row r="258" spans="1:6" x14ac:dyDescent="0.3">
      <c r="A258" s="14"/>
      <c r="B258" s="14"/>
      <c r="C258" s="15"/>
      <c r="D258" s="14"/>
      <c r="E258" s="14"/>
      <c r="F258" s="14"/>
    </row>
    <row r="259" spans="1:6" x14ac:dyDescent="0.3">
      <c r="A259" s="14"/>
      <c r="B259" s="14"/>
      <c r="C259" s="15"/>
      <c r="D259" s="14"/>
      <c r="E259" s="14"/>
      <c r="F259" s="14"/>
    </row>
    <row r="260" spans="1:6" x14ac:dyDescent="0.3">
      <c r="A260" s="14"/>
      <c r="B260" s="14"/>
      <c r="C260" s="15"/>
      <c r="D260" s="14"/>
      <c r="E260" s="14"/>
      <c r="F260" s="14"/>
    </row>
    <row r="261" spans="1:6" x14ac:dyDescent="0.3">
      <c r="A261" s="14"/>
      <c r="B261" s="14"/>
      <c r="C261" s="15"/>
      <c r="D261" s="14"/>
      <c r="E261" s="14"/>
      <c r="F261" s="14"/>
    </row>
    <row r="262" spans="1:6" x14ac:dyDescent="0.3">
      <c r="A262" s="14"/>
      <c r="B262" s="14"/>
      <c r="C262" s="15"/>
      <c r="D262" s="14"/>
      <c r="E262" s="14"/>
      <c r="F262" s="14"/>
    </row>
    <row r="263" spans="1:6" x14ac:dyDescent="0.3">
      <c r="A263" s="14"/>
      <c r="B263" s="14"/>
      <c r="C263" s="15"/>
      <c r="D263" s="14"/>
      <c r="E263" s="14"/>
      <c r="F263" s="14"/>
    </row>
    <row r="264" spans="1:6" x14ac:dyDescent="0.3">
      <c r="A264" s="14"/>
    </row>
    <row r="265" spans="1:6" x14ac:dyDescent="0.3">
      <c r="A265" s="14"/>
    </row>
  </sheetData>
  <mergeCells count="13">
    <mergeCell ref="O39:O40"/>
    <mergeCell ref="N39:N40"/>
    <mergeCell ref="A2:I2"/>
    <mergeCell ref="H39:H40"/>
    <mergeCell ref="D39:D40"/>
    <mergeCell ref="E39:E40"/>
    <mergeCell ref="F39:F40"/>
    <mergeCell ref="G39:G40"/>
    <mergeCell ref="M39:M40"/>
    <mergeCell ref="K39:K40"/>
    <mergeCell ref="L39:L40"/>
    <mergeCell ref="J39:J40"/>
    <mergeCell ref="I39:I40"/>
  </mergeCells>
  <pageMargins left="0.23622047244094491" right="0.23622047244094491" top="0.74803149606299213" bottom="0.74803149606299213" header="0.31496062992125984" footer="0.31496062992125984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16" sqref="E16"/>
    </sheetView>
  </sheetViews>
  <sheetFormatPr defaultRowHeight="14.4" x14ac:dyDescent="0.3"/>
  <sheetData>
    <row r="1" spans="1:1" ht="15.6" x14ac:dyDescent="0.3">
      <c r="A1" s="68" t="s">
        <v>198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GERHARD LOMBARD</dc:creator>
  <cp:keywords/>
  <dc:description/>
  <cp:lastModifiedBy>Phindile Makweng</cp:lastModifiedBy>
  <cp:revision/>
  <dcterms:created xsi:type="dcterms:W3CDTF">2010-09-03T08:29:28Z</dcterms:created>
  <dcterms:modified xsi:type="dcterms:W3CDTF">2026-03-16T21:44:42Z</dcterms:modified>
  <cp:category/>
  <cp:contentStatus/>
</cp:coreProperties>
</file>